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35"/>
  </bookViews>
  <sheets>
    <sheet name="orcamento" sheetId="1" r:id="rId1"/>
  </sheets>
  <definedNames>
    <definedName name="_xlnm.Print_Area" localSheetId="0">orcamento!$A$1:$I$126</definedName>
    <definedName name="JR_PAGE_ANCHOR_0_1">orcamento!$A$1</definedName>
    <definedName name="_xlnm.Print_Titles" localSheetId="0">orcamento!$1:$2</definedName>
  </definedNames>
  <calcPr calcId="152511" iterateDelta="1E-4"/>
</workbook>
</file>

<file path=xl/calcChain.xml><?xml version="1.0" encoding="utf-8"?>
<calcChain xmlns="http://schemas.openxmlformats.org/spreadsheetml/2006/main">
  <c r="I125" i="1" l="1"/>
  <c r="I118" i="1" s="1"/>
  <c r="H121" i="1"/>
  <c r="H116" i="1"/>
  <c r="H107" i="1"/>
  <c r="H104" i="1"/>
  <c r="H90" i="1"/>
  <c r="H63" i="1"/>
  <c r="H64" i="1"/>
  <c r="H82" i="1"/>
  <c r="H52" i="1"/>
  <c r="H46" i="1"/>
  <c r="H45" i="1" s="1"/>
  <c r="H41" i="1"/>
  <c r="H33" i="1"/>
  <c r="H26" i="1"/>
  <c r="H20" i="1"/>
  <c r="H15" i="1"/>
  <c r="H9" i="1"/>
  <c r="H3" i="1"/>
  <c r="I57" i="1" l="1"/>
  <c r="I56" i="1"/>
  <c r="I25" i="1"/>
  <c r="I88" i="1"/>
  <c r="I34" i="1"/>
  <c r="I99" i="1"/>
  <c r="I6" i="1"/>
  <c r="I40" i="1"/>
  <c r="I74" i="1"/>
  <c r="I108" i="1"/>
  <c r="I10" i="1"/>
  <c r="I50" i="1"/>
  <c r="I83" i="1"/>
  <c r="I115" i="1"/>
  <c r="I21" i="1"/>
  <c r="I47" i="1"/>
  <c r="I75" i="1"/>
  <c r="I100" i="1"/>
  <c r="I122" i="1"/>
  <c r="I121" i="1" s="1"/>
  <c r="I11" i="1"/>
  <c r="I27" i="1"/>
  <c r="I36" i="1"/>
  <c r="I62" i="1"/>
  <c r="I81" i="1"/>
  <c r="I70" i="1"/>
  <c r="I84" i="1"/>
  <c r="I95" i="1"/>
  <c r="I111" i="1"/>
  <c r="I16" i="1"/>
  <c r="I31" i="1"/>
  <c r="I35" i="1"/>
  <c r="I61" i="1"/>
  <c r="I79" i="1"/>
  <c r="I69" i="1"/>
  <c r="I91" i="1"/>
  <c r="I93" i="1"/>
  <c r="I110" i="1"/>
  <c r="I8" i="1"/>
  <c r="I14" i="1"/>
  <c r="I19" i="1"/>
  <c r="I23" i="1"/>
  <c r="I30" i="1"/>
  <c r="I39" i="1"/>
  <c r="I44" i="1"/>
  <c r="I49" i="1"/>
  <c r="I60" i="1"/>
  <c r="I54" i="1"/>
  <c r="I78" i="1"/>
  <c r="I73" i="1"/>
  <c r="I67" i="1"/>
  <c r="I87" i="1"/>
  <c r="I103" i="1"/>
  <c r="I97" i="1"/>
  <c r="I92" i="1"/>
  <c r="I114" i="1"/>
  <c r="I117" i="1"/>
  <c r="I124" i="1"/>
  <c r="I126" i="1" s="1"/>
  <c r="I7" i="1"/>
  <c r="I13" i="1"/>
  <c r="I17" i="1"/>
  <c r="I22" i="1"/>
  <c r="I29" i="1"/>
  <c r="I37" i="1"/>
  <c r="I43" i="1"/>
  <c r="I48" i="1"/>
  <c r="I58" i="1"/>
  <c r="I65" i="1"/>
  <c r="I77" i="1"/>
  <c r="I71" i="1"/>
  <c r="I66" i="1"/>
  <c r="I86" i="1"/>
  <c r="I101" i="1"/>
  <c r="I96" i="1"/>
  <c r="I105" i="1"/>
  <c r="I112" i="1"/>
  <c r="I120" i="1"/>
  <c r="I119" i="1"/>
  <c r="I4" i="1"/>
  <c r="I5" i="1"/>
  <c r="I12" i="1"/>
  <c r="I18" i="1"/>
  <c r="I24" i="1"/>
  <c r="I32" i="1"/>
  <c r="I28" i="1"/>
  <c r="I38" i="1"/>
  <c r="I42" i="1"/>
  <c r="I51" i="1"/>
  <c r="I53" i="1"/>
  <c r="I59" i="1"/>
  <c r="I55" i="1"/>
  <c r="I80" i="1"/>
  <c r="I76" i="1"/>
  <c r="I72" i="1"/>
  <c r="I68" i="1"/>
  <c r="I89" i="1"/>
  <c r="I85" i="1"/>
  <c r="I102" i="1"/>
  <c r="I98" i="1"/>
  <c r="I94" i="1"/>
  <c r="I106" i="1"/>
  <c r="I113" i="1"/>
  <c r="I109" i="1"/>
  <c r="I15" i="1" l="1"/>
  <c r="I116" i="1"/>
  <c r="I33" i="1"/>
  <c r="I104" i="1"/>
  <c r="I82" i="1"/>
  <c r="I9" i="1"/>
  <c r="I26" i="1"/>
  <c r="I90" i="1"/>
  <c r="I46" i="1"/>
  <c r="I107" i="1"/>
  <c r="I64" i="1"/>
  <c r="I52" i="1"/>
  <c r="I41" i="1"/>
  <c r="I20" i="1"/>
  <c r="I3" i="1"/>
  <c r="I45" i="1" l="1"/>
  <c r="I63" i="1"/>
  <c r="I123" i="1" l="1"/>
</calcChain>
</file>

<file path=xl/sharedStrings.xml><?xml version="1.0" encoding="utf-8"?>
<sst xmlns="http://schemas.openxmlformats.org/spreadsheetml/2006/main" count="558" uniqueCount="374">
  <si>
    <t>9.1</t>
  </si>
  <si>
    <t>9.1.1</t>
  </si>
  <si>
    <t>9.1.2</t>
  </si>
  <si>
    <t>9.1.3</t>
  </si>
  <si>
    <t>9.1.4</t>
  </si>
  <si>
    <t>9.1.5</t>
  </si>
  <si>
    <t>9.1.6</t>
  </si>
  <si>
    <t>9.1.7</t>
  </si>
  <si>
    <t>INSTALAÇÕES</t>
  </si>
  <si>
    <t>9.1.8</t>
  </si>
  <si>
    <t>9.1.9</t>
  </si>
  <si>
    <t>9.1.10</t>
  </si>
  <si>
    <t>9.1.11</t>
  </si>
  <si>
    <t>9.1.12</t>
  </si>
  <si>
    <t>9.1.13</t>
  </si>
  <si>
    <t>9.1.14</t>
  </si>
  <si>
    <t>9.1.15</t>
  </si>
  <si>
    <t>9.1.16</t>
  </si>
  <si>
    <t>9.1.17</t>
  </si>
  <si>
    <t>9.2</t>
  </si>
  <si>
    <t>9.2.1</t>
  </si>
  <si>
    <t>9.2.2</t>
  </si>
  <si>
    <t>9.2.3</t>
  </si>
  <si>
    <t>9.2.4</t>
  </si>
  <si>
    <t>9.2.5</t>
  </si>
  <si>
    <t>9.2.6</t>
  </si>
  <si>
    <t>9.2.7</t>
  </si>
  <si>
    <r>
      <rPr>
        <b/>
        <sz val="7"/>
        <rFont val="Ecofont Vera Sans"/>
        <family val="2"/>
      </rPr>
      <t>ITEM</t>
    </r>
  </si>
  <si>
    <r>
      <rPr>
        <b/>
        <sz val="7"/>
        <rFont val="Ecofont Vera Sans"/>
        <family val="2"/>
      </rPr>
      <t>CÓDIGO</t>
    </r>
  </si>
  <si>
    <r>
      <rPr>
        <b/>
        <sz val="7"/>
        <rFont val="Ecofont Vera Sans"/>
        <family val="2"/>
      </rPr>
      <t>DESCRIÇÃO</t>
    </r>
  </si>
  <si>
    <r>
      <rPr>
        <b/>
        <sz val="7"/>
        <rFont val="Ecofont Vera Sans"/>
        <family val="2"/>
      </rPr>
      <t>FONTE</t>
    </r>
  </si>
  <si>
    <r>
      <rPr>
        <b/>
        <sz val="7"/>
        <rFont val="Ecofont Vera Sans"/>
        <family val="2"/>
      </rPr>
      <t>UNID</t>
    </r>
  </si>
  <si>
    <r>
      <rPr>
        <b/>
        <sz val="7"/>
        <rFont val="Ecofont Vera Sans"/>
        <family val="2"/>
      </rPr>
      <t>QUANT.</t>
    </r>
  </si>
  <si>
    <r>
      <rPr>
        <b/>
        <sz val="7"/>
        <rFont val="Ecofont Vera Sans"/>
        <family val="2"/>
      </rPr>
      <t>PREÇO UNITÁRIO R$</t>
    </r>
  </si>
  <si>
    <r>
      <rPr>
        <b/>
        <sz val="7"/>
        <rFont val="Ecofont Vera Sans"/>
        <family val="2"/>
      </rPr>
      <t>PREÇO
TOTAL R$</t>
    </r>
  </si>
  <si>
    <r>
      <rPr>
        <b/>
        <sz val="8"/>
        <rFont val="Ecofont Vera Sans"/>
        <family val="2"/>
      </rPr>
      <t>PESO (%)</t>
    </r>
  </si>
  <si>
    <r>
      <rPr>
        <b/>
        <sz val="7"/>
        <rFont val="Ecofont Vera Sans"/>
        <family val="2"/>
      </rPr>
      <t>1</t>
    </r>
  </si>
  <si>
    <r>
      <rPr>
        <b/>
        <sz val="7"/>
        <rFont val="Ecofont Vera Sans"/>
        <family val="2"/>
      </rPr>
      <t>SERVIÇOS PRELIMINARES</t>
    </r>
  </si>
  <si>
    <r>
      <rPr>
        <sz val="7"/>
        <rFont val="Ecofont Vera Sans"/>
        <family val="2"/>
      </rPr>
      <t>1.1</t>
    </r>
  </si>
  <si>
    <r>
      <rPr>
        <sz val="7"/>
        <rFont val="Ecofont Vera Sans"/>
        <family val="2"/>
      </rPr>
      <t>COMP-59015245</t>
    </r>
  </si>
  <si>
    <r>
      <rPr>
        <sz val="7"/>
        <rFont val="Ecofont Vera Sans"/>
        <family val="2"/>
      </rPr>
      <t>TRANSPORTE DE ENTULHO EM CAMINHÃO BASCULANTE ATÉ 15KM</t>
    </r>
  </si>
  <si>
    <r>
      <rPr>
        <sz val="7"/>
        <rFont val="Ecofont Vera Sans"/>
        <family val="2"/>
      </rPr>
      <t>PRÓPRIA</t>
    </r>
  </si>
  <si>
    <r>
      <rPr>
        <sz val="7"/>
        <rFont val="Ecofont Vera Sans"/>
        <family val="2"/>
      </rPr>
      <t>M³</t>
    </r>
  </si>
  <si>
    <r>
      <rPr>
        <sz val="7"/>
        <rFont val="Ecofont Vera Sans"/>
        <family val="2"/>
      </rPr>
      <t>1.2</t>
    </r>
  </si>
  <si>
    <r>
      <rPr>
        <sz val="7"/>
        <rFont val="Ecofont Vera Sans"/>
        <family val="2"/>
      </rPr>
      <t>S97640S</t>
    </r>
  </si>
  <si>
    <r>
      <rPr>
        <sz val="7"/>
        <rFont val="Ecofont Vera Sans"/>
        <family val="2"/>
      </rPr>
      <t>Remoção de forros de drywall, pvc e fibromineral, de forma manual, sem reaproveitamento. af_12/2017</t>
    </r>
  </si>
  <si>
    <r>
      <rPr>
        <sz val="7"/>
        <rFont val="Ecofont Vera Sans"/>
        <family val="2"/>
      </rPr>
      <t>ORSE</t>
    </r>
  </si>
  <si>
    <r>
      <rPr>
        <sz val="7"/>
        <rFont val="Ecofont Vera Sans"/>
        <family val="2"/>
      </rPr>
      <t>m2</t>
    </r>
  </si>
  <si>
    <r>
      <rPr>
        <sz val="7"/>
        <rFont val="Ecofont Vera Sans"/>
        <family val="2"/>
      </rPr>
      <t>1.3</t>
    </r>
  </si>
  <si>
    <r>
      <rPr>
        <sz val="7"/>
        <rFont val="Ecofont Vera Sans"/>
        <family val="2"/>
      </rPr>
      <t>S00040</t>
    </r>
  </si>
  <si>
    <r>
      <rPr>
        <sz val="7"/>
        <rFont val="Ecofont Vera Sans"/>
        <family val="2"/>
      </rPr>
      <t>Remoção de luminária</t>
    </r>
  </si>
  <si>
    <r>
      <rPr>
        <sz val="7"/>
        <rFont val="Ecofont Vera Sans"/>
        <family val="2"/>
      </rPr>
      <t>un</t>
    </r>
  </si>
  <si>
    <r>
      <rPr>
        <sz val="7"/>
        <rFont val="Ecofont Vera Sans"/>
        <family val="2"/>
      </rPr>
      <t>1.4</t>
    </r>
  </si>
  <si>
    <r>
      <rPr>
        <sz val="7"/>
        <rFont val="Ecofont Vera Sans"/>
        <family val="2"/>
      </rPr>
      <t>72897</t>
    </r>
  </si>
  <si>
    <r>
      <rPr>
        <sz val="7"/>
        <rFont val="Ecofont Vera Sans"/>
        <family val="2"/>
      </rPr>
      <t>CARGA MANUAL DE ENTULHO EM CAMINHAO BASCULANTE 6 M3</t>
    </r>
  </si>
  <si>
    <r>
      <rPr>
        <sz val="7"/>
        <rFont val="Ecofont Vera Sans"/>
        <family val="2"/>
      </rPr>
      <t>SINAPI</t>
    </r>
  </si>
  <si>
    <r>
      <rPr>
        <sz val="7"/>
        <rFont val="Ecofont Vera Sans"/>
        <family val="2"/>
      </rPr>
      <t>M3</t>
    </r>
  </si>
  <si>
    <r>
      <rPr>
        <sz val="7"/>
        <rFont val="Ecofont Vera Sans"/>
        <family val="2"/>
      </rPr>
      <t>1.5</t>
    </r>
  </si>
  <si>
    <r>
      <rPr>
        <sz val="7"/>
        <rFont val="Ecofont Vera Sans"/>
        <family val="2"/>
      </rPr>
      <t>022816</t>
    </r>
  </si>
  <si>
    <r>
      <rPr>
        <sz val="7"/>
        <rFont val="Ecofont Vera Sans"/>
        <family val="2"/>
      </rPr>
      <t>RETIRADA DE PONTOS DE AGUA, ESGOTO E TELEFONE</t>
    </r>
  </si>
  <si>
    <r>
      <rPr>
        <sz val="7"/>
        <rFont val="Ecofont Vera Sans"/>
        <family val="2"/>
      </rPr>
      <t>SBC</t>
    </r>
  </si>
  <si>
    <r>
      <rPr>
        <sz val="7"/>
        <rFont val="Ecofont Vera Sans"/>
        <family val="2"/>
      </rPr>
      <t>UN</t>
    </r>
  </si>
  <si>
    <r>
      <rPr>
        <b/>
        <sz val="7"/>
        <rFont val="Ecofont Vera Sans"/>
        <family val="2"/>
      </rPr>
      <t>2</t>
    </r>
  </si>
  <si>
    <r>
      <rPr>
        <b/>
        <sz val="7"/>
        <rFont val="Ecofont Vera Sans"/>
        <family val="2"/>
      </rPr>
      <t>IMPLANTAÇÃO E ADMINISTRAÇÃO</t>
    </r>
  </si>
  <si>
    <r>
      <rPr>
        <sz val="7"/>
        <rFont val="Ecofont Vera Sans"/>
        <family val="2"/>
      </rPr>
      <t>2.1</t>
    </r>
  </si>
  <si>
    <r>
      <rPr>
        <sz val="7"/>
        <rFont val="Ecofont Vera Sans"/>
        <family val="2"/>
      </rPr>
      <t>016580</t>
    </r>
  </si>
  <si>
    <r>
      <rPr>
        <sz val="7"/>
        <rFont val="Ecofont Vera Sans"/>
        <family val="2"/>
      </rPr>
      <t>A R T TABELA A DO CREA ACIMA DE 15000,01</t>
    </r>
  </si>
  <si>
    <r>
      <rPr>
        <sz val="7"/>
        <rFont val="Ecofont Vera Sans"/>
        <family val="2"/>
      </rPr>
      <t>2.2</t>
    </r>
  </si>
  <si>
    <r>
      <rPr>
        <sz val="7"/>
        <rFont val="Ecofont Vera Sans"/>
        <family val="2"/>
      </rPr>
      <t>S11397</t>
    </r>
  </si>
  <si>
    <r>
      <rPr>
        <sz val="7"/>
        <rFont val="Ecofont Vera Sans"/>
        <family val="2"/>
      </rPr>
      <t>Placa de obra em lona com impressão digital 1,50 x 2,00m, inclusive estrutura em metalon 20 x 20cm e escoramento, instalada - Rev 02 - 09/2021</t>
    </r>
  </si>
  <si>
    <r>
      <rPr>
        <sz val="7"/>
        <rFont val="Ecofont Vera Sans"/>
        <family val="2"/>
      </rPr>
      <t>2.3</t>
    </r>
  </si>
  <si>
    <r>
      <rPr>
        <sz val="7"/>
        <rFont val="Ecofont Vera Sans"/>
        <family val="2"/>
      </rPr>
      <t>I10491</t>
    </r>
  </si>
  <si>
    <r>
      <rPr>
        <sz val="7"/>
        <rFont val="Ecofont Vera Sans"/>
        <family val="2"/>
      </rPr>
      <t>Aluguel de container - Banheiro com 4 chuveiros, 1 lavatório, 1 mictório e 4 bacias - 6,20 x 2,40m</t>
    </r>
  </si>
  <si>
    <r>
      <rPr>
        <sz val="7"/>
        <rFont val="Ecofont Vera Sans"/>
        <family val="2"/>
      </rPr>
      <t>mês</t>
    </r>
  </si>
  <si>
    <r>
      <rPr>
        <sz val="7"/>
        <rFont val="Ecofont Vera Sans"/>
        <family val="2"/>
      </rPr>
      <t>2.4</t>
    </r>
  </si>
  <si>
    <r>
      <rPr>
        <sz val="7"/>
        <rFont val="Ecofont Vera Sans"/>
        <family val="2"/>
      </rPr>
      <t>012058</t>
    </r>
  </si>
  <si>
    <r>
      <rPr>
        <sz val="7"/>
        <rFont val="Ecofont Vera Sans"/>
        <family val="2"/>
      </rPr>
      <t>ALUGUEL MENSAL CONTAINER-ALMOXARIFADO-6,0x2,4m</t>
    </r>
  </si>
  <si>
    <r>
      <rPr>
        <sz val="7"/>
        <rFont val="Ecofont Vera Sans"/>
        <family val="2"/>
      </rPr>
      <t>MES</t>
    </r>
  </si>
  <si>
    <r>
      <rPr>
        <sz val="7"/>
        <rFont val="Ecofont Vera Sans"/>
        <family val="2"/>
      </rPr>
      <t>2.5</t>
    </r>
  </si>
  <si>
    <r>
      <rPr>
        <sz val="7"/>
        <rFont val="Ecofont Vera Sans"/>
        <family val="2"/>
      </rPr>
      <t>93565</t>
    </r>
  </si>
  <si>
    <r>
      <rPr>
        <sz val="7"/>
        <rFont val="Ecofont Vera Sans"/>
        <family val="2"/>
      </rPr>
      <t>ENGENHEIRO CIVIL DE OBRA JUNIOR COM ENCARGOS COMPLEMENTARES</t>
    </r>
  </si>
  <si>
    <r>
      <rPr>
        <b/>
        <sz val="7"/>
        <rFont val="Ecofont Vera Sans"/>
        <family val="2"/>
      </rPr>
      <t>3</t>
    </r>
  </si>
  <si>
    <r>
      <rPr>
        <b/>
        <sz val="7"/>
        <rFont val="Ecofont Vera Sans"/>
        <family val="2"/>
      </rPr>
      <t>PISO</t>
    </r>
  </si>
  <si>
    <r>
      <rPr>
        <sz val="7"/>
        <rFont val="Ecofont Vera Sans"/>
        <family val="2"/>
      </rPr>
      <t>3.1</t>
    </r>
  </si>
  <si>
    <r>
      <rPr>
        <sz val="7"/>
        <rFont val="Ecofont Vera Sans"/>
        <family val="2"/>
      </rPr>
      <t>S02238</t>
    </r>
  </si>
  <si>
    <r>
      <rPr>
        <sz val="7"/>
        <rFont val="Ecofont Vera Sans"/>
        <family val="2"/>
      </rPr>
      <t>Pavimentação c/ brita granítica nº1, espalhada, e = 5,0cm</t>
    </r>
  </si>
  <si>
    <r>
      <rPr>
        <sz val="7"/>
        <rFont val="Ecofont Vera Sans"/>
        <family val="2"/>
      </rPr>
      <t>3.2</t>
    </r>
  </si>
  <si>
    <r>
      <rPr>
        <sz val="7"/>
        <rFont val="Ecofont Vera Sans"/>
        <family val="2"/>
      </rPr>
      <t>S07323</t>
    </r>
  </si>
  <si>
    <r>
      <rPr>
        <sz val="7"/>
        <rFont val="Ecofont Vera Sans"/>
        <family val="2"/>
      </rPr>
      <t>Piso tátil direcional e/ou alerta, em borracha, p/deficientes visuais, dimensões 25x25cm, aplicado, rejuntado, exclusive regularização de base</t>
    </r>
  </si>
  <si>
    <r>
      <rPr>
        <sz val="7"/>
        <rFont val="Ecofont Vera Sans"/>
        <family val="2"/>
      </rPr>
      <t>3.3</t>
    </r>
  </si>
  <si>
    <r>
      <rPr>
        <sz val="7"/>
        <rFont val="Ecofont Vera Sans"/>
        <family val="2"/>
      </rPr>
      <t>S07324</t>
    </r>
  </si>
  <si>
    <r>
      <rPr>
        <sz val="7"/>
        <rFont val="Ecofont Vera Sans"/>
        <family val="2"/>
      </rPr>
      <t>Piso tátil direcional e/ou alerta, de concreto, colorido, p/deficientes visuais, dimensões 25x25cm, aplicado com argamassa industrializada ac-ii, rejuntado, exclusive regularização de base</t>
    </r>
  </si>
  <si>
    <r>
      <rPr>
        <sz val="7"/>
        <rFont val="Ecofont Vera Sans"/>
        <family val="2"/>
      </rPr>
      <t>3.4</t>
    </r>
  </si>
  <si>
    <r>
      <rPr>
        <sz val="7"/>
        <rFont val="Ecofont Vera Sans"/>
        <family val="2"/>
      </rPr>
      <t>S02180</t>
    </r>
  </si>
  <si>
    <r>
      <rPr>
        <sz val="7"/>
        <rFont val="Ecofont Vera Sans"/>
        <family val="2"/>
      </rPr>
      <t>Regularização de base para revest. de pisos com arg. traço t4, esp. média = 2,5cm</t>
    </r>
  </si>
  <si>
    <r>
      <rPr>
        <b/>
        <sz val="7"/>
        <rFont val="Ecofont Vera Sans"/>
        <family val="2"/>
      </rPr>
      <t>4</t>
    </r>
  </si>
  <si>
    <r>
      <rPr>
        <b/>
        <sz val="7"/>
        <rFont val="Ecofont Vera Sans"/>
        <family val="2"/>
      </rPr>
      <t>PAREDES E PAINÉIS</t>
    </r>
  </si>
  <si>
    <r>
      <rPr>
        <sz val="7"/>
        <rFont val="Ecofont Vera Sans"/>
        <family val="2"/>
      </rPr>
      <t>4.1</t>
    </r>
  </si>
  <si>
    <r>
      <rPr>
        <sz val="7"/>
        <rFont val="Ecofont Vera Sans"/>
        <family val="2"/>
      </rPr>
      <t>96374</t>
    </r>
  </si>
  <si>
    <r>
      <rPr>
        <sz val="7"/>
        <rFont val="Ecofont Vera Sans"/>
        <family val="2"/>
      </rPr>
      <t>INSTALAÇÃO DE REFORÇO DE MADEIRA EM PAREDE DRYWALL. AF_06/2017</t>
    </r>
  </si>
  <si>
    <r>
      <rPr>
        <sz val="7"/>
        <rFont val="Ecofont Vera Sans"/>
        <family val="2"/>
      </rPr>
      <t>M</t>
    </r>
  </si>
  <si>
    <r>
      <rPr>
        <sz val="7"/>
        <rFont val="Ecofont Vera Sans"/>
        <family val="2"/>
      </rPr>
      <t>4.2</t>
    </r>
  </si>
  <si>
    <r>
      <rPr>
        <sz val="7"/>
        <rFont val="Ecofont Vera Sans"/>
        <family val="2"/>
      </rPr>
      <t>96372</t>
    </r>
  </si>
  <si>
    <r>
      <rPr>
        <sz val="7"/>
        <rFont val="Ecofont Vera Sans"/>
        <family val="2"/>
      </rPr>
      <t>INSTALAÇÃO DE ISOLAMENTO COM LÃ DE ROCHA EM PAREDES DRYWALL. AF_06/2017</t>
    </r>
  </si>
  <si>
    <r>
      <rPr>
        <sz val="7"/>
        <rFont val="Ecofont Vera Sans"/>
        <family val="2"/>
      </rPr>
      <t>M2</t>
    </r>
  </si>
  <si>
    <r>
      <rPr>
        <sz val="7"/>
        <rFont val="Ecofont Vera Sans"/>
        <family val="2"/>
      </rPr>
      <t>4.3</t>
    </r>
  </si>
  <si>
    <r>
      <rPr>
        <sz val="7"/>
        <rFont val="Ecofont Vera Sans"/>
        <family val="2"/>
      </rPr>
      <t>96359</t>
    </r>
  </si>
  <si>
    <r>
      <rPr>
        <sz val="7"/>
        <rFont val="Ecofont Vera Sans"/>
        <family val="2"/>
      </rPr>
      <t>PAREDE COM PLACAS DE GESSO ACARTONADO (DRYWALL), PARA USO INTERNO, COM DUAS FACES SIMPLES E ESTRUTURA METÁLICA COM GUIAS SIMPLES, COM VÃOS AF_06/2017_P</t>
    </r>
  </si>
  <si>
    <r>
      <rPr>
        <sz val="7"/>
        <rFont val="Ecofont Vera Sans"/>
        <family val="2"/>
      </rPr>
      <t>4.4</t>
    </r>
  </si>
  <si>
    <r>
      <rPr>
        <sz val="7"/>
        <rFont val="Ecofont Vera Sans"/>
        <family val="2"/>
      </rPr>
      <t>S13128</t>
    </r>
  </si>
  <si>
    <r>
      <rPr>
        <sz val="7"/>
        <rFont val="Ecofont Vera Sans"/>
        <family val="2"/>
      </rPr>
      <t>Divisoria Naval (painel cego), e=40mm, com perfis em aço -, Linha Eucaplac UV cega - Cor Carvalho Maiora fornecimento e aplicação PD: 2,80m</t>
    </r>
  </si>
  <si>
    <r>
      <rPr>
        <sz val="7"/>
        <rFont val="Ecofont Vera Sans"/>
        <family val="2"/>
      </rPr>
      <t>4.5</t>
    </r>
  </si>
  <si>
    <r>
      <rPr>
        <sz val="7"/>
        <rFont val="Ecofont Vera Sans"/>
        <family val="2"/>
      </rPr>
      <t>150167</t>
    </r>
  </si>
  <si>
    <r>
      <rPr>
        <sz val="7"/>
        <rFont val="Ecofont Vera Sans"/>
        <family val="2"/>
      </rPr>
      <t>DIVISÓRIAS DE GRANITO, e = 3 cm, INCLUINDO ELEMENTOS DE FIXAÇÃO</t>
    </r>
  </si>
  <si>
    <r>
      <rPr>
        <sz val="7"/>
        <rFont val="Ecofont Vera Sans"/>
        <family val="2"/>
      </rPr>
      <t>CAEMA</t>
    </r>
  </si>
  <si>
    <r>
      <rPr>
        <b/>
        <sz val="7"/>
        <rFont val="Ecofont Vera Sans"/>
        <family val="2"/>
      </rPr>
      <t>5</t>
    </r>
  </si>
  <si>
    <r>
      <rPr>
        <b/>
        <sz val="7"/>
        <rFont val="Ecofont Vera Sans"/>
        <family val="2"/>
      </rPr>
      <t>REVESTIMENTO</t>
    </r>
  </si>
  <si>
    <r>
      <rPr>
        <sz val="7"/>
        <rFont val="Ecofont Vera Sans"/>
        <family val="2"/>
      </rPr>
      <t>5.1</t>
    </r>
  </si>
  <si>
    <r>
      <rPr>
        <sz val="7"/>
        <rFont val="Ecofont Vera Sans"/>
        <family val="2"/>
      </rPr>
      <t>150401</t>
    </r>
  </si>
  <si>
    <r>
      <rPr>
        <sz val="7"/>
        <rFont val="Ecofont Vera Sans"/>
        <family val="2"/>
      </rPr>
      <t>CHAPISCO EM PAREDES COM ARGAMASSA DE CIMENTO E AREIA TRAÇO 1:3</t>
    </r>
  </si>
  <si>
    <r>
      <rPr>
        <sz val="7"/>
        <rFont val="Ecofont Vera Sans"/>
        <family val="2"/>
      </rPr>
      <t>5.2</t>
    </r>
  </si>
  <si>
    <r>
      <rPr>
        <sz val="7"/>
        <rFont val="Ecofont Vera Sans"/>
        <family val="2"/>
      </rPr>
      <t>S13027</t>
    </r>
  </si>
  <si>
    <r>
      <rPr>
        <sz val="7"/>
        <rFont val="Ecofont Vera Sans"/>
        <family val="2"/>
      </rPr>
      <t>Reboco ou emboço interno, de parede, com argamassa traço - 1:6 (cimento / areia) com Rebotec, espessura 2 cm</t>
    </r>
  </si>
  <si>
    <r>
      <rPr>
        <sz val="7"/>
        <rFont val="Ecofont Vera Sans"/>
        <family val="2"/>
      </rPr>
      <t>5.3</t>
    </r>
  </si>
  <si>
    <r>
      <rPr>
        <sz val="7"/>
        <rFont val="Ecofont Vera Sans"/>
        <family val="2"/>
      </rPr>
      <t>S98689S</t>
    </r>
  </si>
  <si>
    <r>
      <rPr>
        <sz val="7"/>
        <rFont val="Ecofont Vera Sans"/>
        <family val="2"/>
      </rPr>
      <t>Soleira em granito, largura 15 cm, espessura 2,0 cm. af_09/2020</t>
    </r>
  </si>
  <si>
    <r>
      <rPr>
        <sz val="7"/>
        <rFont val="Ecofont Vera Sans"/>
        <family val="2"/>
      </rPr>
      <t>m</t>
    </r>
  </si>
  <si>
    <r>
      <rPr>
        <sz val="7"/>
        <rFont val="Ecofont Vera Sans"/>
        <family val="2"/>
      </rPr>
      <t>5.4</t>
    </r>
  </si>
  <si>
    <r>
      <rPr>
        <sz val="7"/>
        <rFont val="Ecofont Vera Sans"/>
        <family val="2"/>
      </rPr>
      <t>S11163</t>
    </r>
  </si>
  <si>
    <r>
      <rPr>
        <sz val="7"/>
        <rFont val="Ecofont Vera Sans"/>
        <family val="2"/>
      </rPr>
      <t>Revestimento cerâmico para piso ou parede, 43 x 43 cm, Arielle, linha riviera, cor branca mate, ou similar, PEI-4, aplicado com argamassa industrializada ac-ii, rejuntado, exclusive regularização de base ou emboço</t>
    </r>
  </si>
  <si>
    <r>
      <rPr>
        <sz val="7"/>
        <rFont val="Ecofont Vera Sans"/>
        <family val="2"/>
      </rPr>
      <t>5.5</t>
    </r>
  </si>
  <si>
    <r>
      <rPr>
        <sz val="7"/>
        <rFont val="Ecofont Vera Sans"/>
        <family val="2"/>
      </rPr>
      <t>88650</t>
    </r>
  </si>
  <si>
    <r>
      <rPr>
        <sz val="7"/>
        <rFont val="Ecofont Vera Sans"/>
        <family val="2"/>
      </rPr>
      <t>RODAPÉ CERÂMICO DE 7CM DE ALTURA COM PLACAS TIPO ESMALTADA EXTRA DE DIMENSÕES 60X60CM. AF_06/2014</t>
    </r>
  </si>
  <si>
    <r>
      <rPr>
        <sz val="7"/>
        <rFont val="Ecofont Vera Sans"/>
        <family val="2"/>
      </rPr>
      <t>5.6</t>
    </r>
  </si>
  <si>
    <r>
      <rPr>
        <sz val="7"/>
        <rFont val="Ecofont Vera Sans"/>
        <family val="2"/>
      </rPr>
      <t>S10982</t>
    </r>
  </si>
  <si>
    <r>
      <rPr>
        <sz val="7"/>
        <rFont val="Ecofont Vera Sans"/>
        <family val="2"/>
      </rPr>
      <t>Revestimento cerâmico para piso ou parede, 63 x 63 cm, pei 5, Biancogrês, porcelanato esmaltado acetinado, retificado interno, linha cimento avario ou similar, apl. c/ arg. ind. AC-III, rejunte acrílico, exclusive regularização de base ou emboço</t>
    </r>
  </si>
  <si>
    <r>
      <rPr>
        <b/>
        <sz val="7"/>
        <rFont val="Ecofont Vera Sans"/>
        <family val="2"/>
      </rPr>
      <t>6</t>
    </r>
  </si>
  <si>
    <r>
      <rPr>
        <b/>
        <sz val="7"/>
        <rFont val="Ecofont Vera Sans"/>
        <family val="2"/>
      </rPr>
      <t>PINTURA</t>
    </r>
  </si>
  <si>
    <r>
      <rPr>
        <sz val="7"/>
        <rFont val="Ecofont Vera Sans"/>
        <family val="2"/>
      </rPr>
      <t>6.1</t>
    </r>
  </si>
  <si>
    <r>
      <rPr>
        <sz val="7"/>
        <rFont val="Ecofont Vera Sans"/>
        <family val="2"/>
      </rPr>
      <t>88485</t>
    </r>
  </si>
  <si>
    <r>
      <rPr>
        <sz val="7"/>
        <rFont val="Ecofont Vera Sans"/>
        <family val="2"/>
      </rPr>
      <t>APLICAÇÃO DE FUNDO SELADOR ACRÍLICO EM PAREDES, UMA DEMÃO. AF_06/2014</t>
    </r>
  </si>
  <si>
    <r>
      <rPr>
        <sz val="7"/>
        <rFont val="Ecofont Vera Sans"/>
        <family val="2"/>
      </rPr>
      <t>6.2</t>
    </r>
  </si>
  <si>
    <r>
      <rPr>
        <sz val="7"/>
        <rFont val="Ecofont Vera Sans"/>
        <family val="2"/>
      </rPr>
      <t>88497</t>
    </r>
  </si>
  <si>
    <r>
      <rPr>
        <sz val="7"/>
        <rFont val="Ecofont Vera Sans"/>
        <family val="2"/>
      </rPr>
      <t>APLICAÇÃO E LIXAMENTO DE MASSA LÁTEX EM PAREDES, DUAS DEMÃOS. AF_06/2014</t>
    </r>
  </si>
  <si>
    <r>
      <rPr>
        <sz val="7"/>
        <rFont val="Ecofont Vera Sans"/>
        <family val="2"/>
      </rPr>
      <t>6.3</t>
    </r>
  </si>
  <si>
    <r>
      <rPr>
        <sz val="7"/>
        <rFont val="Ecofont Vera Sans"/>
        <family val="2"/>
      </rPr>
      <t>88489</t>
    </r>
  </si>
  <si>
    <r>
      <rPr>
        <sz val="7"/>
        <rFont val="Ecofont Vera Sans"/>
        <family val="2"/>
      </rPr>
      <t>APLICAÇÃO MANUAL DE PINTURA COM TINTA LÁTEX ACRÍLICA EM PAREDES, DUAS DEMÃOS. AF_06/2014</t>
    </r>
  </si>
  <si>
    <r>
      <rPr>
        <sz val="7"/>
        <rFont val="Ecofont Vera Sans"/>
        <family val="2"/>
      </rPr>
      <t>6.4</t>
    </r>
  </si>
  <si>
    <r>
      <rPr>
        <sz val="7"/>
        <rFont val="Ecofont Vera Sans"/>
        <family val="2"/>
      </rPr>
      <t>S02322</t>
    </r>
  </si>
  <si>
    <r>
      <rPr>
        <sz val="7"/>
        <rFont val="Ecofont Vera Sans"/>
        <family val="2"/>
      </rPr>
      <t>Pintura de acabamento com aplicação de 02 demãos de tinta mineral em pó (Hidracor ou similar)</t>
    </r>
  </si>
  <si>
    <r>
      <rPr>
        <sz val="7"/>
        <rFont val="Ecofont Vera Sans"/>
        <family val="2"/>
      </rPr>
      <t>6.5</t>
    </r>
  </si>
  <si>
    <r>
      <rPr>
        <sz val="7"/>
        <rFont val="Ecofont Vera Sans"/>
        <family val="2"/>
      </rPr>
      <t>74245/001</t>
    </r>
  </si>
  <si>
    <r>
      <rPr>
        <sz val="7"/>
        <rFont val="Ecofont Vera Sans"/>
        <family val="2"/>
      </rPr>
      <t>PINTURA ACRILICA EM PISO CIMENTADO DUAS DEMAOS</t>
    </r>
  </si>
  <si>
    <r>
      <rPr>
        <sz val="7"/>
        <rFont val="Ecofont Vera Sans"/>
        <family val="2"/>
      </rPr>
      <t>6.6</t>
    </r>
  </si>
  <si>
    <r>
      <rPr>
        <sz val="7"/>
        <rFont val="Ecofont Vera Sans"/>
        <family val="2"/>
      </rPr>
      <t>102500</t>
    </r>
  </si>
  <si>
    <r>
      <rPr>
        <sz val="7"/>
        <rFont val="Ecofont Vera Sans"/>
        <family val="2"/>
      </rPr>
      <t>PINTURA DE DEMARCAÇÃO DE VAGA COM TINTA ACRÍLICA, E = 10 CM, APLICAÇÃO MANUAL. AF_05/2021</t>
    </r>
  </si>
  <si>
    <r>
      <rPr>
        <sz val="7"/>
        <rFont val="Ecofont Vera Sans"/>
        <family val="2"/>
      </rPr>
      <t>6.7</t>
    </r>
  </si>
  <si>
    <r>
      <rPr>
        <sz val="7"/>
        <rFont val="Ecofont Vera Sans"/>
        <family val="2"/>
      </rPr>
      <t>S12507</t>
    </r>
  </si>
  <si>
    <r>
      <rPr>
        <sz val="7"/>
        <rFont val="Ecofont Vera Sans"/>
        <family val="2"/>
      </rPr>
      <t>Placa de sinalização, dim.: 60 x 80 cm, - "Estacionamento Reservado - Deficiente/Idosos", incluso barrote para fixação - fornecimento e instalação</t>
    </r>
  </si>
  <si>
    <r>
      <rPr>
        <b/>
        <sz val="7"/>
        <rFont val="Ecofont Vera Sans"/>
        <family val="2"/>
      </rPr>
      <t>7</t>
    </r>
  </si>
  <si>
    <r>
      <rPr>
        <b/>
        <sz val="7"/>
        <rFont val="Ecofont Vera Sans"/>
        <family val="2"/>
      </rPr>
      <t>COBERTURA/FORRO</t>
    </r>
  </si>
  <si>
    <r>
      <rPr>
        <sz val="7"/>
        <rFont val="Ecofont Vera Sans"/>
        <family val="2"/>
      </rPr>
      <t>7.1</t>
    </r>
  </si>
  <si>
    <r>
      <rPr>
        <sz val="7"/>
        <rFont val="Ecofont Vera Sans"/>
        <family val="2"/>
      </rPr>
      <t>COMP-60711117</t>
    </r>
  </si>
  <si>
    <r>
      <rPr>
        <sz val="7"/>
        <rFont val="Ecofont Vera Sans"/>
        <family val="2"/>
      </rPr>
      <t xml:space="preserve">REVISÃO DE TELHADO EXISTENTE </t>
    </r>
  </si>
  <si>
    <r>
      <rPr>
        <sz val="7"/>
        <rFont val="Ecofont Vera Sans"/>
        <family val="2"/>
      </rPr>
      <t>7.2</t>
    </r>
  </si>
  <si>
    <r>
      <rPr>
        <sz val="7"/>
        <rFont val="Ecofont Vera Sans"/>
        <family val="2"/>
      </rPr>
      <t>96486</t>
    </r>
  </si>
  <si>
    <r>
      <rPr>
        <sz val="7"/>
        <rFont val="Ecofont Vera Sans"/>
        <family val="2"/>
      </rPr>
      <t>FORRO DE PVC, LISO BRANCO,REGUA 20CM PARA AMBIENTES COMERCIAIS, INCLUSIVE ESTRUTURA DE FIXAÇÃO. AF_05/2017_P</t>
    </r>
  </si>
  <si>
    <r>
      <rPr>
        <sz val="7"/>
        <rFont val="Ecofont Vera Sans"/>
        <family val="2"/>
      </rPr>
      <t>7.3</t>
    </r>
  </si>
  <si>
    <r>
      <rPr>
        <sz val="7"/>
        <rFont val="Ecofont Vera Sans"/>
        <family val="2"/>
      </rPr>
      <t>00036250</t>
    </r>
  </si>
  <si>
    <r>
      <rPr>
        <sz val="7"/>
        <rFont val="Ecofont Vera Sans"/>
        <family val="2"/>
      </rPr>
      <t>RODAFORRO EM PVC, PARA FORRO DE PVC, COMPRIMENTO 6 M</t>
    </r>
  </si>
  <si>
    <r>
      <rPr>
        <b/>
        <sz val="7"/>
        <rFont val="Ecofont Vera Sans"/>
        <family val="2"/>
      </rPr>
      <t>8</t>
    </r>
  </si>
  <si>
    <r>
      <rPr>
        <b/>
        <sz val="7"/>
        <rFont val="Ecofont Vera Sans"/>
        <family val="2"/>
      </rPr>
      <t>ESQUADRIAS</t>
    </r>
  </si>
  <si>
    <r>
      <rPr>
        <b/>
        <sz val="7"/>
        <rFont val="Ecofont Vera Sans"/>
        <family val="2"/>
      </rPr>
      <t>8.1</t>
    </r>
  </si>
  <si>
    <r>
      <rPr>
        <b/>
        <sz val="7"/>
        <rFont val="Ecofont Vera Sans"/>
        <family val="2"/>
      </rPr>
      <t>ESQUADRIAS DE MADEIRA</t>
    </r>
  </si>
  <si>
    <r>
      <rPr>
        <sz val="7"/>
        <rFont val="Ecofont Vera Sans"/>
        <family val="2"/>
      </rPr>
      <t>8.1.1</t>
    </r>
  </si>
  <si>
    <r>
      <rPr>
        <sz val="7"/>
        <rFont val="Ecofont Vera Sans"/>
        <family val="2"/>
      </rPr>
      <t>S09714</t>
    </r>
  </si>
  <si>
    <r>
      <rPr>
        <sz val="7"/>
        <rFont val="Ecofont Vera Sans"/>
        <family val="2"/>
      </rPr>
      <t>Fornecimento e montagem de porta para parede drywall (gesso acartonado), semi-oca, inclusive caixão em madeira e ferragens - 80 x 210 cm</t>
    </r>
  </si>
  <si>
    <r>
      <rPr>
        <sz val="7"/>
        <rFont val="Ecofont Vera Sans"/>
        <family val="2"/>
      </rPr>
      <t>Un</t>
    </r>
  </si>
  <si>
    <r>
      <rPr>
        <sz val="7"/>
        <rFont val="Ecofont Vera Sans"/>
        <family val="2"/>
      </rPr>
      <t>8.1.2</t>
    </r>
  </si>
  <si>
    <r>
      <rPr>
        <sz val="7"/>
        <rFont val="Ecofont Vera Sans"/>
        <family val="2"/>
      </rPr>
      <t>ES 40.15.0050 (/)</t>
    </r>
  </si>
  <si>
    <r>
      <rPr>
        <sz val="7"/>
        <rFont val="Ecofont Vera Sans"/>
        <family val="2"/>
      </rPr>
      <t>Conjunto de ferragens, para portas de divisorias tipo Eucatex, Duratex ou similar, constando de fornecimento sem instalacao (esta incluida no fornecimento e instalacao das divisorias) de fechadura, acabamento cromado de cilindro e 3 dobradicas de latao cromado de (3"x2 1/2"), com pino bolas e aneis de latao, La Fonte ou similar.</t>
    </r>
  </si>
  <si>
    <r>
      <rPr>
        <sz val="7"/>
        <rFont val="Ecofont Vera Sans"/>
        <family val="2"/>
      </rPr>
      <t>SCO</t>
    </r>
  </si>
  <si>
    <r>
      <rPr>
        <sz val="7"/>
        <rFont val="Ecofont Vera Sans"/>
        <family val="2"/>
      </rPr>
      <t>8.1.3</t>
    </r>
  </si>
  <si>
    <r>
      <rPr>
        <sz val="7"/>
        <rFont val="Ecofont Vera Sans"/>
        <family val="2"/>
      </rPr>
      <t>I006342</t>
    </r>
  </si>
  <si>
    <r>
      <rPr>
        <sz val="7"/>
        <rFont val="Ecofont Vera Sans"/>
        <family val="2"/>
      </rPr>
      <t>BATEDOR (CALCO) DE CHAO PARAFUSAR ZAMAC PRATA</t>
    </r>
  </si>
  <si>
    <r>
      <rPr>
        <sz val="7"/>
        <rFont val="Ecofont Vera Sans"/>
        <family val="2"/>
      </rPr>
      <t>8.1.4</t>
    </r>
  </si>
  <si>
    <r>
      <rPr>
        <sz val="7"/>
        <rFont val="Ecofont Vera Sans"/>
        <family val="2"/>
      </rPr>
      <t>C1992</t>
    </r>
  </si>
  <si>
    <r>
      <rPr>
        <sz val="7"/>
        <rFont val="Ecofont Vera Sans"/>
        <family val="2"/>
      </rPr>
      <t>PORTA TIPO EUCATEX (0.80X2.10) (S/ACESSÓRIOS)</t>
    </r>
  </si>
  <si>
    <r>
      <rPr>
        <sz val="7"/>
        <rFont val="Ecofont Vera Sans"/>
        <family val="2"/>
      </rPr>
      <t>SEINFRA</t>
    </r>
  </si>
  <si>
    <r>
      <rPr>
        <sz val="7"/>
        <rFont val="Ecofont Vera Sans"/>
        <family val="2"/>
      </rPr>
      <t>8.1.5</t>
    </r>
  </si>
  <si>
    <r>
      <rPr>
        <sz val="7"/>
        <rFont val="Ecofont Vera Sans"/>
        <family val="2"/>
      </rPr>
      <t>PORTA TIPO EUCATEX (0.90X2.10) (S/ACESSÓRIOS)</t>
    </r>
  </si>
  <si>
    <r>
      <rPr>
        <b/>
        <sz val="7"/>
        <rFont val="Ecofont Vera Sans"/>
        <family val="2"/>
      </rPr>
      <t>8.2</t>
    </r>
  </si>
  <si>
    <r>
      <rPr>
        <b/>
        <sz val="7"/>
        <rFont val="Ecofont Vera Sans"/>
        <family val="2"/>
      </rPr>
      <t>ESQUADRIAS DE VIDRO/METÁLICA</t>
    </r>
  </si>
  <si>
    <r>
      <rPr>
        <sz val="7"/>
        <rFont val="Ecofont Vera Sans"/>
        <family val="2"/>
      </rPr>
      <t>8.2.1</t>
    </r>
  </si>
  <si>
    <r>
      <rPr>
        <sz val="7"/>
        <rFont val="Ecofont Vera Sans"/>
        <family val="2"/>
      </rPr>
      <t>S102185S</t>
    </r>
  </si>
  <si>
    <r>
      <rPr>
        <sz val="7"/>
        <rFont val="Ecofont Vera Sans"/>
        <family val="2"/>
      </rPr>
      <t>Porta de abrir com mola hidráulica, em vidro temperado, 2 folhas de 90x210 cm, espessura dd 10mm, inclusive acessórios (cor branca). af_01/2021</t>
    </r>
  </si>
  <si>
    <r>
      <rPr>
        <sz val="7"/>
        <rFont val="Ecofont Vera Sans"/>
        <family val="2"/>
      </rPr>
      <t>8.2.2</t>
    </r>
  </si>
  <si>
    <r>
      <rPr>
        <sz val="7"/>
        <rFont val="Ecofont Vera Sans"/>
        <family val="2"/>
      </rPr>
      <t>COMP-62379275</t>
    </r>
  </si>
  <si>
    <r>
      <rPr>
        <sz val="7"/>
        <rFont val="Ecofont Vera Sans"/>
        <family val="2"/>
      </rPr>
      <t>Janela de correr com uma folha móvel e uma fixa em vidro temperado 8mm com grade de alumínio branca (1.50x1.00/1.10)</t>
    </r>
  </si>
  <si>
    <r>
      <rPr>
        <sz val="7"/>
        <rFont val="Ecofont Vera Sans"/>
        <family val="2"/>
      </rPr>
      <t>8.2.3</t>
    </r>
  </si>
  <si>
    <r>
      <rPr>
        <sz val="7"/>
        <rFont val="Ecofont Vera Sans"/>
        <family val="2"/>
      </rPr>
      <t>INS-382604</t>
    </r>
  </si>
  <si>
    <r>
      <rPr>
        <sz val="7"/>
        <rFont val="Ecofont Vera Sans"/>
        <family val="2"/>
      </rPr>
      <t>Janela de correr com uma folha móvel e uma fixa em vidro temperado 8mm com grade de alumínio branca (1.50x0.50/1.70)</t>
    </r>
  </si>
  <si>
    <r>
      <rPr>
        <sz val="7"/>
        <rFont val="Ecofont Vera Sans"/>
        <family val="2"/>
      </rPr>
      <t>UND</t>
    </r>
  </si>
  <si>
    <r>
      <rPr>
        <sz val="7"/>
        <rFont val="Ecofont Vera Sans"/>
        <family val="2"/>
      </rPr>
      <t>8.2.4</t>
    </r>
  </si>
  <si>
    <r>
      <rPr>
        <sz val="7"/>
        <rFont val="Ecofont Vera Sans"/>
        <family val="2"/>
      </rPr>
      <t>COMP-33823031</t>
    </r>
  </si>
  <si>
    <r>
      <rPr>
        <sz val="7"/>
        <rFont val="Ecofont Vera Sans"/>
        <family val="2"/>
      </rPr>
      <t>Janela maxim ar com vidro fosco e grade, ambas em esquadria de alumínio branco (0.60x0.50/1.70)</t>
    </r>
  </si>
  <si>
    <r>
      <rPr>
        <sz val="7"/>
        <rFont val="Ecofont Vera Sans"/>
        <family val="2"/>
      </rPr>
      <t>8.2.5</t>
    </r>
  </si>
  <si>
    <r>
      <rPr>
        <sz val="7"/>
        <rFont val="Ecofont Vera Sans"/>
        <family val="2"/>
      </rPr>
      <t>ES 40.05.0573 (/)</t>
    </r>
  </si>
  <si>
    <r>
      <rPr>
        <sz val="7"/>
        <rFont val="Ecofont Vera Sans"/>
        <family val="2"/>
      </rPr>
      <t>Fechadura, cromada, para portas de abrir de ferro ou aluminio, referencia 1330/22mm, La Fonte ou similar. Fornecimento da peca.</t>
    </r>
  </si>
  <si>
    <r>
      <rPr>
        <sz val="7"/>
        <rFont val="Ecofont Vera Sans"/>
        <family val="2"/>
      </rPr>
      <t>8.2.6</t>
    </r>
  </si>
  <si>
    <r>
      <rPr>
        <sz val="7"/>
        <rFont val="Ecofont Vera Sans"/>
        <family val="2"/>
      </rPr>
      <t>S01866</t>
    </r>
  </si>
  <si>
    <r>
      <rPr>
        <sz val="7"/>
        <rFont val="Ecofont Vera Sans"/>
        <family val="2"/>
      </rPr>
      <t>Fechadura (tarjeta) livre-ocupado p/divisória em mármore ou granito, ref. TG0819 - IMAB ou similar, inclusive batente com amortecedor ref. BT0830000 - IMAB ou similar e parafusos</t>
    </r>
  </si>
  <si>
    <r>
      <rPr>
        <sz val="7"/>
        <rFont val="Ecofont Vera Sans"/>
        <family val="2"/>
      </rPr>
      <t>8.2.7</t>
    </r>
  </si>
  <si>
    <r>
      <rPr>
        <sz val="7"/>
        <rFont val="Ecofont Vera Sans"/>
        <family val="2"/>
      </rPr>
      <t>COMP-06975413</t>
    </r>
  </si>
  <si>
    <r>
      <rPr>
        <sz val="7"/>
        <rFont val="Ecofont Vera Sans"/>
        <family val="2"/>
      </rPr>
      <t>PORTA DE GIRO LAMINADA EM ESQUADRIA ALUMÍNIO BRANCO (0,70X2,10)</t>
    </r>
  </si>
  <si>
    <r>
      <rPr>
        <sz val="7"/>
        <rFont val="Ecofont Vera Sans"/>
        <family val="2"/>
      </rPr>
      <t>8.2.8</t>
    </r>
  </si>
  <si>
    <r>
      <rPr>
        <sz val="7"/>
        <rFont val="Ecofont Vera Sans"/>
        <family val="2"/>
      </rPr>
      <t>COMP-52561193</t>
    </r>
  </si>
  <si>
    <r>
      <rPr>
        <sz val="7"/>
        <rFont val="Ecofont Vera Sans"/>
        <family val="2"/>
      </rPr>
      <t>PORTA DE GIRO LAMINADA EM ESQUADRIA ALUMÍNIO BRANCO (0,90X2,10)</t>
    </r>
  </si>
  <si>
    <r>
      <rPr>
        <sz val="7"/>
        <rFont val="Ecofont Vera Sans"/>
        <family val="2"/>
      </rPr>
      <t>8.2.9</t>
    </r>
  </si>
  <si>
    <r>
      <rPr>
        <sz val="7"/>
        <rFont val="Ecofont Vera Sans"/>
        <family val="2"/>
      </rPr>
      <t>INS-880306</t>
    </r>
  </si>
  <si>
    <r>
      <rPr>
        <sz val="7"/>
        <rFont val="Ecofont Vera Sans"/>
        <family val="2"/>
      </rPr>
      <t>PORTA DE GIRO LAMINADA EM ESQUADRIA ALUMÍNIO BRANCO (0,60X1,70)</t>
    </r>
  </si>
  <si>
    <r>
      <rPr>
        <sz val="7"/>
        <rFont val="Ecofont Vera Sans"/>
        <family val="2"/>
      </rPr>
      <t>8.2.10</t>
    </r>
  </si>
  <si>
    <r>
      <rPr>
        <sz val="7"/>
        <rFont val="Ecofont Vera Sans"/>
        <family val="2"/>
      </rPr>
      <t>140561</t>
    </r>
  </si>
  <si>
    <r>
      <rPr>
        <sz val="7"/>
        <rFont val="Ecofont Vera Sans"/>
        <family val="2"/>
      </rPr>
      <t>PUXADOR TUBULAR TIPO ALCA DUPLO INOX ESCOVADO 30CM</t>
    </r>
  </si>
  <si>
    <r>
      <rPr>
        <b/>
        <sz val="7"/>
        <rFont val="Ecofont Vera Sans"/>
        <family val="2"/>
      </rPr>
      <t>9</t>
    </r>
  </si>
  <si>
    <r>
      <rPr>
        <b/>
        <sz val="7"/>
        <rFont val="Ecofont Vera Sans"/>
        <family val="2"/>
      </rPr>
      <t>INSTALAÇÕES HIDROSSANITÁRIAS</t>
    </r>
  </si>
  <si>
    <r>
      <rPr>
        <sz val="7"/>
        <rFont val="Ecofont Vera Sans"/>
        <family val="2"/>
      </rPr>
      <t>98108</t>
    </r>
  </si>
  <si>
    <r>
      <rPr>
        <sz val="7"/>
        <rFont val="Ecofont Vera Sans"/>
        <family val="2"/>
      </rPr>
      <t>CAIXA DE GORDURA DUPLA (CAPACIDADE: 126 L), RETANGULAR, EM ALVENARIA COM BLOCOS DE CONCRETO, DIMENSÕES INTERNAS = 0,4X0,7 M, ALTURA INTERNA = 0,8 M. AF_12/2020</t>
    </r>
  </si>
  <si>
    <r>
      <rPr>
        <sz val="7"/>
        <rFont val="Ecofont Vera Sans"/>
        <family val="2"/>
      </rPr>
      <t>91784</t>
    </r>
  </si>
  <si>
    <r>
      <rPr>
        <sz val="7"/>
        <rFont val="Ecofont Vera Sans"/>
        <family val="2"/>
      </rPr>
      <t>(COMPOSIÇÃO REPRESENTATIVA) DO SERVIÇO DE INSTALAÇÃO DE TUBOS DE PVC, SOLDÁVEL, ÁGUA FRIA, DN 20 MM (INSTALADO EM RAMAL, SUB-RAMAL OU RAMAL DE DISTRIBUIÇÃO), INCLUSIVE CONEXÕES, CORTES E FIXAÇÕES, PARA PRÉDIOS. AF_10/2015</t>
    </r>
  </si>
  <si>
    <r>
      <rPr>
        <sz val="7"/>
        <rFont val="Ecofont Vera Sans"/>
        <family val="2"/>
      </rPr>
      <t>91792</t>
    </r>
  </si>
  <si>
    <r>
      <rPr>
        <sz val="7"/>
        <rFont val="Ecofont Vera Sans"/>
        <family val="2"/>
      </rPr>
      <t>(COMPOSIÇÃO REPRESENTATIVA) DO SERVIÇO DE INSTALAÇÃO DE TUBO DE PVC, SÉRIE NORMAL, ESGOTO PREDIAL, DN 40 MM (INSTALADO EM RAMAL DE DESCARGA OU RAMAL DE ESGOTO SANITÁRIO), INCLUSIVE CONEXÕES, CORTES E FIXAÇÕES, PARA PRÉDIOS. AF_10/2015</t>
    </r>
  </si>
  <si>
    <r>
      <rPr>
        <sz val="7"/>
        <rFont val="Ecofont Vera Sans"/>
        <family val="2"/>
      </rPr>
      <t>95471</t>
    </r>
  </si>
  <si>
    <r>
      <rPr>
        <sz val="7"/>
        <rFont val="Ecofont Vera Sans"/>
        <family val="2"/>
      </rPr>
      <t>VASO SANITARIO SIFONADO CONVENCIONAL PARA PCD SEM FURO FRONTAL COM LOUÇA BRANCA COM ASSENTO - FORNECIMENTO E INSTALAÇÃO. AF_01/2020</t>
    </r>
  </si>
  <si>
    <r>
      <rPr>
        <sz val="7"/>
        <rFont val="Ecofont Vera Sans"/>
        <family val="2"/>
      </rPr>
      <t>86942</t>
    </r>
  </si>
  <si>
    <r>
      <rPr>
        <sz val="7"/>
        <rFont val="Ecofont Vera Sans"/>
        <family val="2"/>
      </rPr>
      <t>LAVATÓRIO LOUÇA BRANCA SUSPENSO, INCLUSO SIFÃO EM PVC, VÁLVULA E ENGATE FLEXÍVEL 30CM EM PLÁSTICO E TORNEIRA CROMADA DE MESA, PADRÃO POPULAR - FORNECIMENTO E INSTALAÇÃO. AF_01/2020</t>
    </r>
  </si>
  <si>
    <r>
      <rPr>
        <sz val="7"/>
        <rFont val="Ecofont Vera Sans"/>
        <family val="2"/>
      </rPr>
      <t>86927</t>
    </r>
  </si>
  <si>
    <r>
      <rPr>
        <sz val="7"/>
        <rFont val="Ecofont Vera Sans"/>
        <family val="2"/>
      </rPr>
      <t>TANQUE DE MÁRMORE SINTÉTICO SUSPENSO, 22L OU EQUIVALENTE, INCLUSO SIFÃO TIPO GARRAFA EM PVC, VÁLVULA PLÁSTICA E TORNEIRA DE METAL CROMADO PADRÃO POPULAR - FORNEC. E INSTALAÇÃO. AF_01/2020</t>
    </r>
  </si>
  <si>
    <r>
      <rPr>
        <sz val="7"/>
        <rFont val="Ecofont Vera Sans"/>
        <family val="2"/>
      </rPr>
      <t>86889</t>
    </r>
  </si>
  <si>
    <r>
      <rPr>
        <sz val="7"/>
        <rFont val="Ecofont Vera Sans"/>
        <family val="2"/>
      </rPr>
      <t>BANCADA DE GRANITO CINZA POLIDO, DE 1,50 X 0,60 M, PARA PIA DE COZINHA INCLUSO RODAMÃO E SAIA- FORNECIMENTO E INSTALAÇÃO. AF_01/2020</t>
    </r>
  </si>
  <si>
    <r>
      <rPr>
        <sz val="7"/>
        <rFont val="Ecofont Vera Sans"/>
        <family val="2"/>
      </rPr>
      <t>86901</t>
    </r>
  </si>
  <si>
    <r>
      <rPr>
        <sz val="7"/>
        <rFont val="Ecofont Vera Sans"/>
        <family val="2"/>
      </rPr>
      <t>CUBA DE EMBUTIR OVAL EM LOUÇA BRANCA, 35 X 50CM OU EQUIVALENTE - FORNECIMENTO E INSTALAÇÃO. AF_01/2020</t>
    </r>
  </si>
  <si>
    <r>
      <rPr>
        <sz val="7"/>
        <rFont val="Ecofont Vera Sans"/>
        <family val="2"/>
      </rPr>
      <t>93441</t>
    </r>
  </si>
  <si>
    <r>
      <rPr>
        <sz val="7"/>
        <rFont val="Ecofont Vera Sans"/>
        <family val="2"/>
      </rPr>
      <t>BANCADA GRANITO CINZA 120 X 60 CM, INCLUSO RODAMÃO E SAIA, COM CUBA DE EMBUTIR DE AÇO, VÁLVULA AMERICANA EM METAL, SIFÃO FLEXÍVEL EM PVC, ENGATE FLEXÍVEL 30 CM, TORNEIRA CROMADA LONGA, DE PAREDE, 1/2? OU 3/4?, P/ COZINHA, PADRÃO POPULAR - FORNEC. E INSTALAÇÃO. AF_01/2020</t>
    </r>
  </si>
  <si>
    <r>
      <rPr>
        <sz val="7"/>
        <rFont val="Ecofont Vera Sans"/>
        <family val="2"/>
      </rPr>
      <t>I055007</t>
    </r>
  </si>
  <si>
    <r>
      <rPr>
        <sz val="7"/>
        <rFont val="Ecofont Vera Sans"/>
        <family val="2"/>
      </rPr>
      <t>CAIXA DE PASSAGEM E INSPECAO EM CONCRETO 40x40x40cm C/ TAMPA</t>
    </r>
  </si>
  <si>
    <r>
      <rPr>
        <sz val="7"/>
        <rFont val="Ecofont Vera Sans"/>
        <family val="2"/>
      </rPr>
      <t>91795</t>
    </r>
  </si>
  <si>
    <r>
      <rPr>
        <sz val="7"/>
        <rFont val="Ecofont Vera Sans"/>
        <family val="2"/>
      </rPr>
      <t>(COMPOSIÇÃO REPRESENTATIVA) DO SERVIÇO DE INST. TUBO PVC, SÉRIE N, ESGOTO PREDIAL, 100 MM (INST. RAMAL DESCARGA, RAMAL DE ESG. SANIT., PRUMADA ESG. SANIT., VENTILAÇÃO OU SUB-COLETOR AÉREO), INCL. CONEXÕES E CORTES, FIXAÇÕES, P/ PRÉDIOS. AF_10/2015</t>
    </r>
  </si>
  <si>
    <r>
      <rPr>
        <sz val="7"/>
        <rFont val="Ecofont Vera Sans"/>
        <family val="2"/>
      </rPr>
      <t>S01679</t>
    </r>
  </si>
  <si>
    <r>
      <rPr>
        <sz val="7"/>
        <rFont val="Ecofont Vera Sans"/>
        <family val="2"/>
      </rPr>
      <t>Ponto de esgoto com tubo de pvc rígido soldável de Ø 40 mm (lavatórios, mictórios, ralos sifonados, etc...)</t>
    </r>
  </si>
  <si>
    <r>
      <rPr>
        <sz val="7"/>
        <rFont val="Ecofont Vera Sans"/>
        <family val="2"/>
      </rPr>
      <t>S01683</t>
    </r>
  </si>
  <si>
    <r>
      <rPr>
        <sz val="7"/>
        <rFont val="Ecofont Vera Sans"/>
        <family val="2"/>
      </rPr>
      <t>Ponto de esgoto com tubo de pvc rígido soldável de Ø 100 mm (vaso sanitário)</t>
    </r>
  </si>
  <si>
    <r>
      <rPr>
        <sz val="7"/>
        <rFont val="Ecofont Vera Sans"/>
        <family val="2"/>
      </rPr>
      <t>pt</t>
    </r>
  </si>
  <si>
    <r>
      <rPr>
        <sz val="7"/>
        <rFont val="Ecofont Vera Sans"/>
        <family val="2"/>
      </rPr>
      <t>023219</t>
    </r>
  </si>
  <si>
    <r>
      <rPr>
        <sz val="7"/>
        <rFont val="Ecofont Vera Sans"/>
        <family val="2"/>
      </rPr>
      <t>PONTO DE AGUA FRIA EM TUBO PVC SOLDAVEL PARA LAVATORIO</t>
    </r>
  </si>
  <si>
    <r>
      <rPr>
        <sz val="7"/>
        <rFont val="Ecofont Vera Sans"/>
        <family val="2"/>
      </rPr>
      <t>95470</t>
    </r>
  </si>
  <si>
    <r>
      <rPr>
        <sz val="7"/>
        <rFont val="Ecofont Vera Sans"/>
        <family val="2"/>
      </rPr>
      <t>VASO SANITARIO SIFONADO CONVENCIONAL COM LOUÇA BRANCA, INCLUSO CONJUNTO DE LIGAÇÃO PARA BACIA SANITÁRIA AJUSTÁVEL - FORNECIMENTO E INSTALAÇÃO. AF_10/2016</t>
    </r>
  </si>
  <si>
    <r>
      <rPr>
        <sz val="7"/>
        <rFont val="Ecofont Vera Sans"/>
        <family val="2"/>
      </rPr>
      <t>S02066</t>
    </r>
  </si>
  <si>
    <r>
      <rPr>
        <sz val="7"/>
        <rFont val="Ecofont Vera Sans"/>
        <family val="2"/>
      </rPr>
      <t>Assento plastico, universal, branco, para vaso sanitario, tipo convencional.</t>
    </r>
  </si>
  <si>
    <r>
      <rPr>
        <sz val="7"/>
        <rFont val="Ecofont Vera Sans"/>
        <family val="2"/>
      </rPr>
      <t>IT 20.05.0860 (A)</t>
    </r>
  </si>
  <si>
    <r>
      <rPr>
        <sz val="7"/>
        <rFont val="Ecofont Vera Sans"/>
        <family val="2"/>
      </rPr>
      <t>Ralo sifonado de PVC rigido, cilindrico, de altura regulavel, com diametro de 100mm e saida de 40mm. Fornecimento e instalacao.</t>
    </r>
  </si>
  <si>
    <r>
      <rPr>
        <b/>
        <sz val="7"/>
        <rFont val="Ecofont Vera Sans"/>
        <family val="2"/>
      </rPr>
      <t>DIVERSOS</t>
    </r>
  </si>
  <si>
    <r>
      <rPr>
        <sz val="7"/>
        <rFont val="Ecofont Vera Sans"/>
        <family val="2"/>
      </rPr>
      <t>S100867S</t>
    </r>
  </si>
  <si>
    <r>
      <rPr>
        <sz val="7"/>
        <rFont val="Ecofont Vera Sans"/>
        <family val="2"/>
      </rPr>
      <t>Barra de apoio reta, em aco inox polido, comprimento 70 cm, fixada na parede - fornecimento e instalação. af_01/2020</t>
    </r>
  </si>
  <si>
    <r>
      <rPr>
        <sz val="7"/>
        <rFont val="Ecofont Vera Sans"/>
        <family val="2"/>
      </rPr>
      <t>S100868S</t>
    </r>
  </si>
  <si>
    <r>
      <rPr>
        <sz val="7"/>
        <rFont val="Ecofont Vera Sans"/>
        <family val="2"/>
      </rPr>
      <t>Barra de apoio reta, em aco inox polido, comprimento 80 cm, fixada na parede - fornecimento e instalação. af_01/2020</t>
    </r>
  </si>
  <si>
    <r>
      <rPr>
        <sz val="7"/>
        <rFont val="Ecofont Vera Sans"/>
        <family val="2"/>
      </rPr>
      <t>S12127</t>
    </r>
  </si>
  <si>
    <r>
      <rPr>
        <sz val="7"/>
        <rFont val="Ecofont Vera Sans"/>
        <family val="2"/>
      </rPr>
      <t>Barra de apoio, para lavatório, tres lados, fixa, em aço inox, l= 40x 60cm, d=1 1/4", Jackwal ou similar</t>
    </r>
  </si>
  <si>
    <r>
      <rPr>
        <sz val="7"/>
        <rFont val="Ecofont Vera Sans"/>
        <family val="2"/>
      </rPr>
      <t>I03358</t>
    </r>
  </si>
  <si>
    <r>
      <rPr>
        <sz val="7"/>
        <rFont val="Ecofont Vera Sans"/>
        <family val="2"/>
      </rPr>
      <t>Dispenser para toalha de papel interfolhada, em ABS</t>
    </r>
  </si>
  <si>
    <r>
      <rPr>
        <sz val="7"/>
        <rFont val="Ecofont Vera Sans"/>
        <family val="2"/>
      </rPr>
      <t>S95547S</t>
    </r>
  </si>
  <si>
    <r>
      <rPr>
        <sz val="7"/>
        <rFont val="Ecofont Vera Sans"/>
        <family val="2"/>
      </rPr>
      <t>Saboneteira plastica tipo dispenser para sabonete liquido com reservatorio 800 a 1500 ml, incluso fixação. af_01/2020</t>
    </r>
  </si>
  <si>
    <r>
      <rPr>
        <sz val="7"/>
        <rFont val="Ecofont Vera Sans"/>
        <family val="2"/>
      </rPr>
      <t>S07611</t>
    </r>
  </si>
  <si>
    <r>
      <rPr>
        <sz val="7"/>
        <rFont val="Ecofont Vera Sans"/>
        <family val="2"/>
      </rPr>
      <t>Porta-papel higiênico, linha Domus, ref. 102 C40, da Meber ou similar</t>
    </r>
  </si>
  <si>
    <r>
      <rPr>
        <sz val="7"/>
        <rFont val="Ecofont Vera Sans"/>
        <family val="2"/>
      </rPr>
      <t>95543</t>
    </r>
  </si>
  <si>
    <r>
      <rPr>
        <sz val="7"/>
        <rFont val="Ecofont Vera Sans"/>
        <family val="2"/>
      </rPr>
      <t>PORTA TOALHA BANHO EM METAL CROMADO, TIPO BARRA, INCLUSO FIXAÇÃO. AF_01/2020</t>
    </r>
  </si>
  <si>
    <r>
      <rPr>
        <b/>
        <sz val="7"/>
        <rFont val="Ecofont Vera Sans"/>
        <family val="2"/>
      </rPr>
      <t>10</t>
    </r>
  </si>
  <si>
    <r>
      <rPr>
        <b/>
        <sz val="7"/>
        <rFont val="Ecofont Vera Sans"/>
        <family val="2"/>
      </rPr>
      <t>INSTALAÇOES ELÉTRICAS</t>
    </r>
  </si>
  <si>
    <r>
      <rPr>
        <sz val="7"/>
        <rFont val="Ecofont Vera Sans"/>
        <family val="2"/>
      </rPr>
      <t>10.1</t>
    </r>
  </si>
  <si>
    <r>
      <rPr>
        <sz val="7"/>
        <rFont val="Ecofont Vera Sans"/>
        <family val="2"/>
      </rPr>
      <t>COMP-04</t>
    </r>
  </si>
  <si>
    <r>
      <rPr>
        <sz val="7"/>
        <rFont val="Ecofont Vera Sans"/>
        <family val="2"/>
      </rPr>
      <t>RECUPERAÇÃO DE INSTALAÇÕES ELÉTRICAS</t>
    </r>
  </si>
  <si>
    <r>
      <rPr>
        <sz val="7"/>
        <rFont val="Ecofont Vera Sans"/>
        <family val="2"/>
      </rPr>
      <t>10.2</t>
    </r>
  </si>
  <si>
    <r>
      <rPr>
        <sz val="7"/>
        <rFont val="Ecofont Vera Sans"/>
        <family val="2"/>
      </rPr>
      <t>COMP-06802935</t>
    </r>
  </si>
  <si>
    <r>
      <rPr>
        <sz val="7"/>
        <rFont val="Ecofont Vera Sans"/>
        <family val="2"/>
      </rPr>
      <t>LUMINÁRIA LED SOBREPOR 20W LINEAR (INCLUSIVE LÂMPADAS). FORNECIMENTO E INSTALAÇÃO.</t>
    </r>
  </si>
  <si>
    <r>
      <rPr>
        <sz val="7"/>
        <rFont val="Ecofont Vera Sans"/>
        <family val="2"/>
      </rPr>
      <t>10.3</t>
    </r>
  </si>
  <si>
    <r>
      <rPr>
        <sz val="7"/>
        <rFont val="Ecofont Vera Sans"/>
        <family val="2"/>
      </rPr>
      <t>COMP-45073707</t>
    </r>
  </si>
  <si>
    <r>
      <rPr>
        <sz val="7"/>
        <rFont val="Ecofont Vera Sans"/>
        <family val="2"/>
      </rPr>
      <t>LUMINÁRIA LED SOBREPOR 40W LINEAR (INCLUSIVE LÂMPADAS). FORNECIMENTO E INSTALAÇÃO.</t>
    </r>
  </si>
  <si>
    <r>
      <rPr>
        <sz val="7"/>
        <rFont val="Ecofont Vera Sans"/>
        <family val="2"/>
      </rPr>
      <t>10.4</t>
    </r>
  </si>
  <si>
    <r>
      <rPr>
        <sz val="7"/>
        <rFont val="Ecofont Vera Sans"/>
        <family val="2"/>
      </rPr>
      <t>059706</t>
    </r>
  </si>
  <si>
    <r>
      <rPr>
        <sz val="7"/>
        <rFont val="Ecofont Vera Sans"/>
        <family val="2"/>
      </rPr>
      <t>ATERRAMENTO DE QUADROS E RACK</t>
    </r>
  </si>
  <si>
    <r>
      <rPr>
        <sz val="7"/>
        <rFont val="Ecofont Vera Sans"/>
        <family val="2"/>
      </rPr>
      <t>10.5</t>
    </r>
  </si>
  <si>
    <r>
      <rPr>
        <sz val="7"/>
        <rFont val="Ecofont Vera Sans"/>
        <family val="2"/>
      </rPr>
      <t>062411</t>
    </r>
  </si>
  <si>
    <r>
      <rPr>
        <sz val="7"/>
        <rFont val="Ecofont Vera Sans"/>
        <family val="2"/>
      </rPr>
      <t>PONTO DE 2 INTERRUPTORES SIMPLES INCLUSIVE FIACAO</t>
    </r>
  </si>
  <si>
    <r>
      <rPr>
        <sz val="7"/>
        <rFont val="Ecofont Vera Sans"/>
        <family val="2"/>
      </rPr>
      <t>10.6</t>
    </r>
  </si>
  <si>
    <r>
      <rPr>
        <sz val="7"/>
        <rFont val="Ecofont Vera Sans"/>
        <family val="2"/>
      </rPr>
      <t>S03248</t>
    </r>
  </si>
  <si>
    <r>
      <rPr>
        <sz val="7"/>
        <rFont val="Ecofont Vera Sans"/>
        <family val="2"/>
      </rPr>
      <t>Remoção de interruptores e tomadas</t>
    </r>
  </si>
  <si>
    <r>
      <rPr>
        <sz val="7"/>
        <rFont val="Ecofont Vera Sans"/>
        <family val="2"/>
      </rPr>
      <t>10.7</t>
    </r>
  </si>
  <si>
    <r>
      <rPr>
        <sz val="7"/>
        <rFont val="Ecofont Vera Sans"/>
        <family val="2"/>
      </rPr>
      <t>064004</t>
    </r>
  </si>
  <si>
    <r>
      <rPr>
        <sz val="7"/>
        <rFont val="Ecofont Vera Sans"/>
        <family val="2"/>
      </rPr>
      <t>QUADRO COMPLETO PARA ATE 24 DISJUNTORES + BARRAMENTO</t>
    </r>
  </si>
  <si>
    <r>
      <rPr>
        <sz val="7"/>
        <rFont val="Ecofont Vera Sans"/>
        <family val="2"/>
      </rPr>
      <t>10.8</t>
    </r>
  </si>
  <si>
    <r>
      <rPr>
        <sz val="7"/>
        <rFont val="Ecofont Vera Sans"/>
        <family val="2"/>
      </rPr>
      <t>COMP-29473868</t>
    </r>
  </si>
  <si>
    <r>
      <rPr>
        <sz val="7"/>
        <rFont val="Ecofont Vera Sans"/>
        <family val="2"/>
      </rPr>
      <t>PONTO DE TOMADA DUPLA RESIDENCIAL INCLUINDO TOMADA 20A/250V (2 MÓDULOS), CAIXA ELÉTRICA, ELETRODUTO, CABO, RASGO, QUEBRA E CHUMBAMENTO. AF_01/2016</t>
    </r>
  </si>
  <si>
    <r>
      <rPr>
        <sz val="7"/>
        <rFont val="Ecofont Vera Sans"/>
        <family val="2"/>
      </rPr>
      <t>10.9</t>
    </r>
  </si>
  <si>
    <r>
      <rPr>
        <sz val="7"/>
        <rFont val="Ecofont Vera Sans"/>
        <family val="2"/>
      </rPr>
      <t>97599</t>
    </r>
  </si>
  <si>
    <r>
      <rPr>
        <sz val="7"/>
        <rFont val="Ecofont Vera Sans"/>
        <family val="2"/>
      </rPr>
      <t>LUMINÁRIA DE EMERGÊNCIA, COM 30 LÂMPADAS LED DE 2 W, SEM REATOR - FORNECIMENTO E INSTALAÇÃO. AF_02/2020</t>
    </r>
  </si>
  <si>
    <r>
      <rPr>
        <sz val="7"/>
        <rFont val="Ecofont Vera Sans"/>
        <family val="2"/>
      </rPr>
      <t>10.10</t>
    </r>
  </si>
  <si>
    <r>
      <rPr>
        <sz val="7"/>
        <rFont val="Ecofont Vera Sans"/>
        <family val="2"/>
      </rPr>
      <t>C4834</t>
    </r>
  </si>
  <si>
    <r>
      <rPr>
        <sz val="7"/>
        <rFont val="Ecofont Vera Sans"/>
        <family val="2"/>
      </rPr>
      <t>ARANDELA COM SOQUETE E-27, CORPO E GRADE FRONTAL DE PROTEÇÃO EM ALUMÍNIO, DIFUSOR EM VIDRO TRANSPARENTE COM UMA LÂMPADA ELETRÔNICA FLUORESCENTE COMPACTA DE 15W, COMPLETA</t>
    </r>
  </si>
  <si>
    <r>
      <rPr>
        <sz val="7"/>
        <rFont val="Ecofont Vera Sans"/>
        <family val="2"/>
      </rPr>
      <t>10.11</t>
    </r>
  </si>
  <si>
    <r>
      <rPr>
        <sz val="7"/>
        <rFont val="Ecofont Vera Sans"/>
        <family val="2"/>
      </rPr>
      <t>063213</t>
    </r>
  </si>
  <si>
    <r>
      <rPr>
        <sz val="7"/>
        <rFont val="Ecofont Vera Sans"/>
        <family val="2"/>
      </rPr>
      <t>CABO AFUMEX 1kV 1 CONDUTOR 50,0mm2</t>
    </r>
  </si>
  <si>
    <r>
      <rPr>
        <sz val="7"/>
        <rFont val="Ecofont Vera Sans"/>
        <family val="2"/>
      </rPr>
      <t>10.12</t>
    </r>
  </si>
  <si>
    <r>
      <rPr>
        <sz val="7"/>
        <rFont val="Ecofont Vera Sans"/>
        <family val="2"/>
      </rPr>
      <t>IT 25.50.0450 (A)</t>
    </r>
  </si>
  <si>
    <r>
      <rPr>
        <sz val="7"/>
        <rFont val="Ecofont Vera Sans"/>
        <family val="2"/>
      </rPr>
      <t>Disjuntor termomagnetico, tripolar de 100A, 35/50KA, referencia XS100NS, Terasaki ou similar. Fornecimento e instalacao.</t>
    </r>
  </si>
  <si>
    <r>
      <rPr>
        <sz val="7"/>
        <rFont val="Ecofont Vera Sans"/>
        <family val="2"/>
      </rPr>
      <t>10.13</t>
    </r>
  </si>
  <si>
    <r>
      <rPr>
        <sz val="7"/>
        <rFont val="Ecofont Vera Sans"/>
        <family val="2"/>
      </rPr>
      <t>S13150</t>
    </r>
  </si>
  <si>
    <r>
      <rPr>
        <sz val="7"/>
        <rFont val="Ecofont Vera Sans"/>
        <family val="2"/>
      </rPr>
      <t>Dispositivo de proteção contra surto de tensão DPS 20kA - 175v</t>
    </r>
  </si>
  <si>
    <r>
      <rPr>
        <b/>
        <sz val="7"/>
        <rFont val="Ecofont Vera Sans"/>
        <family val="2"/>
      </rPr>
      <t>11</t>
    </r>
  </si>
  <si>
    <r>
      <rPr>
        <b/>
        <sz val="7"/>
        <rFont val="Ecofont Vera Sans"/>
        <family val="2"/>
      </rPr>
      <t>INSTALAÇÕES DE CABEAMENTO ESTRUTURADO</t>
    </r>
  </si>
  <si>
    <r>
      <rPr>
        <sz val="7"/>
        <rFont val="Ecofont Vera Sans"/>
        <family val="2"/>
      </rPr>
      <t>11.1</t>
    </r>
  </si>
  <si>
    <r>
      <rPr>
        <sz val="7"/>
        <rFont val="Ecofont Vera Sans"/>
        <family val="2"/>
      </rPr>
      <t>S07138</t>
    </r>
  </si>
  <si>
    <r>
      <rPr>
        <sz val="7"/>
        <rFont val="Ecofont Vera Sans"/>
        <family val="2"/>
      </rPr>
      <t>Fornecimento e lançamento de cabo utp 4 pares cat 6</t>
    </r>
  </si>
  <si>
    <r>
      <rPr>
        <sz val="7"/>
        <rFont val="Ecofont Vera Sans"/>
        <family val="2"/>
      </rPr>
      <t>11.2</t>
    </r>
  </si>
  <si>
    <r>
      <rPr>
        <sz val="7"/>
        <rFont val="Ecofont Vera Sans"/>
        <family val="2"/>
      </rPr>
      <t>S07139</t>
    </r>
  </si>
  <si>
    <r>
      <rPr>
        <sz val="7"/>
        <rFont val="Ecofont Vera Sans"/>
        <family val="2"/>
      </rPr>
      <t>Ponto para cabeamento estruturado embutido, com eletroduto pvc rígido Ø 3/4" c/cabo UTP 4 pares cat. 6</t>
    </r>
  </si>
  <si>
    <r>
      <rPr>
        <b/>
        <sz val="7"/>
        <rFont val="Ecofont Vera Sans"/>
        <family val="2"/>
      </rPr>
      <t>12</t>
    </r>
  </si>
  <si>
    <r>
      <rPr>
        <b/>
        <sz val="7"/>
        <rFont val="Ecofont Vera Sans"/>
        <family val="2"/>
      </rPr>
      <t>SPDA</t>
    </r>
  </si>
  <si>
    <r>
      <rPr>
        <sz val="7"/>
        <rFont val="Ecofont Vera Sans"/>
        <family val="2"/>
      </rPr>
      <t>12.1</t>
    </r>
  </si>
  <si>
    <r>
      <rPr>
        <sz val="7"/>
        <rFont val="Ecofont Vera Sans"/>
        <family val="2"/>
      </rPr>
      <t>I1243</t>
    </r>
  </si>
  <si>
    <r>
      <rPr>
        <sz val="7"/>
        <rFont val="Ecofont Vera Sans"/>
        <family val="2"/>
      </rPr>
      <t>HASTE DE ATERRAMENTO COPPERWELD 3/4'' x 3M</t>
    </r>
  </si>
  <si>
    <r>
      <rPr>
        <sz val="7"/>
        <rFont val="Ecofont Vera Sans"/>
        <family val="2"/>
      </rPr>
      <t>12.2</t>
    </r>
  </si>
  <si>
    <r>
      <rPr>
        <sz val="7"/>
        <rFont val="Ecofont Vera Sans"/>
        <family val="2"/>
      </rPr>
      <t>S09392</t>
    </r>
  </si>
  <si>
    <r>
      <rPr>
        <sz val="7"/>
        <rFont val="Ecofont Vera Sans"/>
        <family val="2"/>
      </rPr>
      <t>Cabo de cobre nú 35 mm2 - fornecimento e assentamento (3,16m/kg)</t>
    </r>
  </si>
  <si>
    <r>
      <rPr>
        <sz val="7"/>
        <rFont val="Ecofont Vera Sans"/>
        <family val="2"/>
      </rPr>
      <t>kg</t>
    </r>
  </si>
  <si>
    <r>
      <rPr>
        <sz val="7"/>
        <rFont val="Ecofont Vera Sans"/>
        <family val="2"/>
      </rPr>
      <t>12.3</t>
    </r>
  </si>
  <si>
    <r>
      <rPr>
        <sz val="7"/>
        <rFont val="Ecofont Vera Sans"/>
        <family val="2"/>
      </rPr>
      <t>S08082</t>
    </r>
  </si>
  <si>
    <r>
      <rPr>
        <sz val="7"/>
        <rFont val="Ecofont Vera Sans"/>
        <family val="2"/>
      </rPr>
      <t>Cabo de cobre nú 50 mm2 - fornecimento e assentamento (2,27m/kg)</t>
    </r>
  </si>
  <si>
    <r>
      <rPr>
        <sz val="7"/>
        <rFont val="Ecofont Vera Sans"/>
        <family val="2"/>
      </rPr>
      <t>12.4</t>
    </r>
  </si>
  <si>
    <r>
      <rPr>
        <sz val="7"/>
        <rFont val="Ecofont Vera Sans"/>
        <family val="2"/>
      </rPr>
      <t>S10907</t>
    </r>
  </si>
  <si>
    <r>
      <rPr>
        <sz val="7"/>
        <rFont val="Ecofont Vera Sans"/>
        <family val="2"/>
      </rPr>
      <t>Conector cabo-haste em bronze natural para 2 cabos cobre de 16mm² a 70mm² com grampo "U" e porcas de aço galv.Ref:TEL-583 ou similar - fornecimento e instalação</t>
    </r>
  </si>
  <si>
    <r>
      <rPr>
        <sz val="7"/>
        <rFont val="Ecofont Vera Sans"/>
        <family val="2"/>
      </rPr>
      <t>12.5</t>
    </r>
  </si>
  <si>
    <r>
      <rPr>
        <sz val="7"/>
        <rFont val="Ecofont Vera Sans"/>
        <family val="2"/>
      </rPr>
      <t>I010145</t>
    </r>
  </si>
  <si>
    <r>
      <rPr>
        <sz val="7"/>
        <rFont val="Ecofont Vera Sans"/>
        <family val="2"/>
      </rPr>
      <t>SUPORTE ISOLADOR SIMPLES COM CHAPA DE REFORCO</t>
    </r>
  </si>
  <si>
    <r>
      <rPr>
        <sz val="7"/>
        <rFont val="Ecofont Vera Sans"/>
        <family val="2"/>
      </rPr>
      <t>12.6</t>
    </r>
  </si>
  <si>
    <r>
      <rPr>
        <sz val="7"/>
        <rFont val="Ecofont Vera Sans"/>
        <family val="2"/>
      </rPr>
      <t>98111</t>
    </r>
  </si>
  <si>
    <r>
      <rPr>
        <sz val="7"/>
        <rFont val="Ecofont Vera Sans"/>
        <family val="2"/>
      </rPr>
      <t>CAIXA DE INSPEÇÃO PARA ATERRAMENTO, CIRCULAR, EM POLIETILENO, DIÂMETRO INTERNO = 0,3 M. AF_12/2020</t>
    </r>
  </si>
  <si>
    <r>
      <rPr>
        <sz val="7"/>
        <rFont val="Ecofont Vera Sans"/>
        <family val="2"/>
      </rPr>
      <t>12.7</t>
    </r>
  </si>
  <si>
    <r>
      <rPr>
        <sz val="7"/>
        <rFont val="Ecofont Vera Sans"/>
        <family val="2"/>
      </rPr>
      <t>93358</t>
    </r>
  </si>
  <si>
    <r>
      <rPr>
        <sz val="7"/>
        <rFont val="Ecofont Vera Sans"/>
        <family val="2"/>
      </rPr>
      <t>ESCAVAÇÃO MANUAL DE VALA COM PROFUNDIDADE MENOR OU IGUAL A 1,30 M. AF_02/2021</t>
    </r>
  </si>
  <si>
    <r>
      <rPr>
        <sz val="7"/>
        <rFont val="Ecofont Vera Sans"/>
        <family val="2"/>
      </rPr>
      <t>12.8</t>
    </r>
  </si>
  <si>
    <r>
      <rPr>
        <sz val="7"/>
        <rFont val="Ecofont Vera Sans"/>
        <family val="2"/>
      </rPr>
      <t>96995</t>
    </r>
  </si>
  <si>
    <r>
      <rPr>
        <sz val="7"/>
        <rFont val="Ecofont Vera Sans"/>
        <family val="2"/>
      </rPr>
      <t>REATERRO MANUAL APILOADO COM SOQUETE. AF_10/2017</t>
    </r>
  </si>
  <si>
    <r>
      <rPr>
        <b/>
        <sz val="7"/>
        <rFont val="Ecofont Vera Sans"/>
        <family val="2"/>
      </rPr>
      <t>13</t>
    </r>
  </si>
  <si>
    <r>
      <rPr>
        <b/>
        <sz val="7"/>
        <rFont val="Ecofont Vera Sans"/>
        <family val="2"/>
      </rPr>
      <t>PROTEÇÃO DE COMBATE À  INCÊNDIO</t>
    </r>
  </si>
  <si>
    <r>
      <rPr>
        <sz val="7"/>
        <rFont val="Ecofont Vera Sans"/>
        <family val="2"/>
      </rPr>
      <t>13.1</t>
    </r>
  </si>
  <si>
    <r>
      <rPr>
        <sz val="7"/>
        <rFont val="Ecofont Vera Sans"/>
        <family val="2"/>
      </rPr>
      <t>00010890</t>
    </r>
  </si>
  <si>
    <r>
      <rPr>
        <sz val="7"/>
        <rFont val="Ecofont Vera Sans"/>
        <family val="2"/>
      </rPr>
      <t>EXTINTOR DE INCENDIO PORTATIL COM CARGA DE PO QUIMICO SECO (PQS) DE 12 KG, CLASSE BC</t>
    </r>
  </si>
  <si>
    <r>
      <rPr>
        <sz val="7"/>
        <rFont val="Ecofont Vera Sans"/>
        <family val="2"/>
      </rPr>
      <t>13.2</t>
    </r>
  </si>
  <si>
    <r>
      <rPr>
        <sz val="7"/>
        <rFont val="Ecofont Vera Sans"/>
        <family val="2"/>
      </rPr>
      <t>C4649</t>
    </r>
  </si>
  <si>
    <r>
      <rPr>
        <sz val="7"/>
        <rFont val="Ecofont Vera Sans"/>
        <family val="2"/>
      </rPr>
      <t>SINALIZAÇÃO PARA EXTINTOR</t>
    </r>
  </si>
  <si>
    <r>
      <rPr>
        <sz val="7"/>
        <rFont val="Ecofont Vera Sans"/>
        <family val="2"/>
      </rPr>
      <t>13.3</t>
    </r>
  </si>
  <si>
    <r>
      <rPr>
        <sz val="7"/>
        <rFont val="Ecofont Vera Sans"/>
        <family val="2"/>
      </rPr>
      <t>I11927</t>
    </r>
  </si>
  <si>
    <r>
      <rPr>
        <sz val="7"/>
        <rFont val="Ecofont Vera Sans"/>
        <family val="2"/>
      </rPr>
      <t>Placa para sinalização de "EXTINTOR em parede" pvc, dim.: 20 x 20 cm</t>
    </r>
  </si>
  <si>
    <r>
      <rPr>
        <sz val="7"/>
        <rFont val="Ecofont Vera Sans"/>
        <family val="2"/>
      </rPr>
      <t>13.4</t>
    </r>
  </si>
  <si>
    <r>
      <rPr>
        <sz val="7"/>
        <rFont val="Ecofont Vera Sans"/>
        <family val="2"/>
      </rPr>
      <t>058618</t>
    </r>
  </si>
  <si>
    <r>
      <rPr>
        <sz val="7"/>
        <rFont val="Ecofont Vera Sans"/>
        <family val="2"/>
      </rPr>
      <t>SUPORTE DE PISO PARA EXTINTOR DE INCENDIO</t>
    </r>
  </si>
  <si>
    <r>
      <rPr>
        <b/>
        <sz val="7"/>
        <rFont val="Ecofont Vera Sans"/>
        <family val="2"/>
      </rPr>
      <t>14</t>
    </r>
  </si>
  <si>
    <r>
      <rPr>
        <b/>
        <sz val="7"/>
        <rFont val="Ecofont Vera Sans"/>
        <family val="2"/>
      </rPr>
      <t>MOBILIZAÇÃO E DESMOBILIZAÇÃO</t>
    </r>
  </si>
  <si>
    <r>
      <rPr>
        <sz val="7"/>
        <rFont val="Ecofont Vera Sans"/>
        <family val="2"/>
      </rPr>
      <t>14.1</t>
    </r>
  </si>
  <si>
    <r>
      <rPr>
        <sz val="7"/>
        <rFont val="Ecofont Vera Sans"/>
        <family val="2"/>
      </rPr>
      <t>012689</t>
    </r>
  </si>
  <si>
    <r>
      <rPr>
        <sz val="7"/>
        <rFont val="Ecofont Vera Sans"/>
        <family val="2"/>
      </rPr>
      <t>MOBILIZACAO E DESMOBILIZACAO DE CANTEIRO</t>
    </r>
  </si>
  <si>
    <r>
      <rPr>
        <b/>
        <sz val="6"/>
        <rFont val="Ecofont Vera Sans"/>
        <family val="2"/>
      </rPr>
      <t>VALOR BDI TOTAL:</t>
    </r>
  </si>
  <si>
    <r>
      <rPr>
        <b/>
        <sz val="6"/>
        <rFont val="Ecofont Vera Sans"/>
        <family val="2"/>
      </rPr>
      <t>VALOR ORÇAMENTO:</t>
    </r>
  </si>
  <si>
    <r>
      <rPr>
        <b/>
        <sz val="6"/>
        <rFont val="Ecofont Vera Sans"/>
        <family val="2"/>
      </rPr>
      <t>VALOR TOTAL: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</si>
</sst>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Ecofont Vera Sans"/>
      <family val="2"/>
    </font>
    <font>
      <b/>
      <sz val="6"/>
      <color rgb="FF000000"/>
      <name val="Ecofont Vera Sans"/>
      <family val="2"/>
    </font>
    <font>
      <b/>
      <sz val="7"/>
      <name val="Ecofont Vera Sans"/>
      <family val="2"/>
    </font>
    <font>
      <b/>
      <sz val="7"/>
      <color rgb="FF000000"/>
      <name val="Ecofont Vera Sans"/>
      <family val="2"/>
    </font>
    <font>
      <b/>
      <sz val="8"/>
      <name val="Ecofont Vera Sans"/>
      <family val="2"/>
    </font>
    <font>
      <sz val="6"/>
      <color rgb="FF000000"/>
      <name val="Ecofont Vera Sans"/>
      <family val="2"/>
    </font>
    <font>
      <sz val="7"/>
      <name val="Ecofont Vera Sans"/>
      <family val="2"/>
    </font>
    <font>
      <sz val="7"/>
      <color rgb="FF000000"/>
      <name val="Ecofont Vera Sans"/>
      <family val="2"/>
    </font>
    <font>
      <b/>
      <sz val="5"/>
      <color rgb="FF000000"/>
      <name val="Ecofont Vera Sans"/>
      <family val="2"/>
    </font>
    <font>
      <b/>
      <sz val="6"/>
      <name val="Ecofont Vera Sans"/>
      <family val="2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/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2" fillId="9" borderId="2" xfId="0" applyNumberFormat="1" applyFont="1" applyFill="1" applyBorder="1" applyAlignment="1" applyProtection="1">
      <alignment horizontal="left" vertical="center" wrapText="1"/>
    </xf>
    <xf numFmtId="0" fontId="2" fillId="9" borderId="2" xfId="0" applyNumberFormat="1" applyFont="1" applyFill="1" applyBorder="1" applyAlignment="1" applyProtection="1">
      <alignment horizontal="left" vertical="center" wrapText="1"/>
    </xf>
    <xf numFmtId="0" fontId="2" fillId="9" borderId="2" xfId="0" applyNumberFormat="1" applyFont="1" applyFill="1" applyBorder="1" applyAlignment="1" applyProtection="1">
      <alignment horizontal="left" vertical="center" wrapText="1"/>
      <protection locked="0"/>
    </xf>
    <xf numFmtId="4" fontId="2" fillId="9" borderId="2" xfId="0" applyNumberFormat="1" applyFont="1" applyFill="1" applyBorder="1" applyAlignment="1" applyProtection="1">
      <alignment horizontal="right" vertical="center" wrapText="1"/>
    </xf>
    <xf numFmtId="10" fontId="2" fillId="9" borderId="2" xfId="0" applyNumberFormat="1" applyFont="1" applyFill="1" applyBorder="1" applyAlignment="1" applyProtection="1">
      <alignment horizontal="right" vertical="center" wrapText="1"/>
    </xf>
    <xf numFmtId="0" fontId="6" fillId="5" borderId="2" xfId="0" applyNumberFormat="1" applyFont="1" applyFill="1" applyBorder="1" applyAlignment="1" applyProtection="1">
      <alignment horizontal="left" vertical="center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4" fontId="6" fillId="7" borderId="2" xfId="0" applyNumberFormat="1" applyFont="1" applyFill="1" applyBorder="1" applyAlignment="1" applyProtection="1">
      <alignment horizontal="right" vertical="center" wrapText="1"/>
    </xf>
    <xf numFmtId="10" fontId="8" fillId="8" borderId="2" xfId="0" applyNumberFormat="1" applyFont="1" applyFill="1" applyBorder="1" applyAlignment="1" applyProtection="1">
      <alignment horizontal="right" vertical="center" wrapText="1"/>
    </xf>
    <xf numFmtId="0" fontId="2" fillId="10" borderId="2" xfId="0" applyNumberFormat="1" applyFont="1" applyFill="1" applyBorder="1" applyAlignment="1" applyProtection="1">
      <alignment horizontal="left" vertical="center" wrapText="1"/>
    </xf>
    <xf numFmtId="0" fontId="2" fillId="10" borderId="2" xfId="0" applyNumberFormat="1" applyFont="1" applyFill="1" applyBorder="1" applyAlignment="1" applyProtection="1">
      <alignment horizontal="left" vertical="center" wrapText="1"/>
    </xf>
    <xf numFmtId="0" fontId="2" fillId="10" borderId="2" xfId="0" applyNumberFormat="1" applyFont="1" applyFill="1" applyBorder="1" applyAlignment="1" applyProtection="1">
      <alignment horizontal="left" vertical="center" wrapText="1"/>
      <protection locked="0"/>
    </xf>
    <xf numFmtId="4" fontId="2" fillId="10" borderId="2" xfId="0" applyNumberFormat="1" applyFont="1" applyFill="1" applyBorder="1" applyAlignment="1" applyProtection="1">
      <alignment horizontal="right" vertical="center" wrapText="1"/>
    </xf>
    <xf numFmtId="10" fontId="2" fillId="10" borderId="2" xfId="0" applyNumberFormat="1" applyFont="1" applyFill="1" applyBorder="1" applyAlignment="1" applyProtection="1">
      <alignment horizontal="right" vertical="center" wrapText="1"/>
    </xf>
    <xf numFmtId="0" fontId="7" fillId="5" borderId="2" xfId="0" applyNumberFormat="1" applyFont="1" applyFill="1" applyBorder="1" applyAlignment="1" applyProtection="1">
      <alignment horizontal="left" vertical="center" wrapText="1"/>
    </xf>
    <xf numFmtId="10" fontId="2" fillId="0" borderId="1" xfId="0" applyNumberFormat="1" applyFont="1" applyFill="1" applyBorder="1" applyAlignment="1" applyProtection="1">
      <alignment horizontal="right" vertical="center" wrapText="1"/>
    </xf>
    <xf numFmtId="0" fontId="6" fillId="5" borderId="3" xfId="0" applyNumberFormat="1" applyFont="1" applyFill="1" applyBorder="1" applyAlignment="1" applyProtection="1">
      <alignment horizontal="left" vertical="center" wrapText="1"/>
    </xf>
    <xf numFmtId="0" fontId="6" fillId="6" borderId="3" xfId="0" applyNumberFormat="1" applyFont="1" applyFill="1" applyBorder="1" applyAlignment="1" applyProtection="1">
      <alignment horizontal="center" vertical="center" wrapText="1"/>
    </xf>
    <xf numFmtId="4" fontId="6" fillId="7" borderId="3" xfId="0" applyNumberFormat="1" applyFont="1" applyFill="1" applyBorder="1" applyAlignment="1" applyProtection="1">
      <alignment horizontal="right" vertical="center" wrapText="1"/>
    </xf>
    <xf numFmtId="10" fontId="8" fillId="8" borderId="3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>
      <alignment wrapText="1"/>
      <protection locked="0"/>
    </xf>
    <xf numFmtId="0" fontId="9" fillId="0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6" fillId="5" borderId="4" xfId="0" applyNumberFormat="1" applyFont="1" applyFill="1" applyBorder="1" applyAlignment="1" applyProtection="1">
      <alignment horizontal="left" vertical="center" wrapText="1"/>
    </xf>
    <xf numFmtId="0" fontId="6" fillId="6" borderId="4" xfId="0" applyNumberFormat="1" applyFont="1" applyFill="1" applyBorder="1" applyAlignment="1" applyProtection="1">
      <alignment horizontal="center" vertical="center" wrapText="1"/>
    </xf>
    <xf numFmtId="4" fontId="6" fillId="7" borderId="4" xfId="0" applyNumberFormat="1" applyFont="1" applyFill="1" applyBorder="1" applyAlignment="1" applyProtection="1">
      <alignment horizontal="right" vertical="center" wrapText="1"/>
    </xf>
    <xf numFmtId="10" fontId="8" fillId="8" borderId="4" xfId="0" applyNumberFormat="1" applyFont="1" applyFill="1" applyBorder="1" applyAlignment="1" applyProtection="1">
      <alignment horizontal="right" vertical="center" wrapText="1"/>
    </xf>
    <xf numFmtId="0" fontId="2" fillId="9" borderId="4" xfId="0" applyNumberFormat="1" applyFont="1" applyFill="1" applyBorder="1" applyAlignment="1" applyProtection="1">
      <alignment horizontal="left" vertical="center" wrapText="1"/>
    </xf>
    <xf numFmtId="0" fontId="2" fillId="9" borderId="4" xfId="0" applyNumberFormat="1" applyFont="1" applyFill="1" applyBorder="1" applyAlignment="1" applyProtection="1">
      <alignment horizontal="left" vertical="center" wrapText="1"/>
    </xf>
    <xf numFmtId="0" fontId="2" fillId="9" borderId="4" xfId="0" applyNumberFormat="1" applyFont="1" applyFill="1" applyBorder="1" applyAlignment="1" applyProtection="1">
      <alignment horizontal="left" vertical="center" wrapText="1"/>
      <protection locked="0"/>
    </xf>
    <xf numFmtId="4" fontId="2" fillId="9" borderId="4" xfId="0" applyNumberFormat="1" applyFont="1" applyFill="1" applyBorder="1" applyAlignment="1" applyProtection="1">
      <alignment horizontal="right" vertical="center" wrapText="1"/>
    </xf>
    <xf numFmtId="10" fontId="2" fillId="9" borderId="4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31750</xdr:colOff>
      <xdr:row>0</xdr:row>
      <xdr:rowOff>1515717</xdr:rowOff>
    </xdr:to>
    <xdr:pic>
      <xdr:nvPicPr>
        <xdr:cNvPr id="1100305918" name="Picture"/>
        <xdr:cNvPicPr/>
      </xdr:nvPicPr>
      <xdr:blipFill>
        <a:blip xmlns:r="http://schemas.openxmlformats.org/officeDocument/2006/relationships" r:embed="rId1"/>
        <a:srcRect/>
        <a:stretch>
          <a:fillRect r="249"/>
        </a:stretch>
      </xdr:blipFill>
      <xdr:spPr>
        <a:xfrm>
          <a:off x="0" y="0"/>
          <a:ext cx="9772098" cy="15157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26"/>
  <sheetViews>
    <sheetView tabSelected="1" view="pageBreakPreview" zoomScale="115" zoomScaleNormal="100" zoomScaleSheetLayoutView="115" workbookViewId="0">
      <selection activeCell="E61" sqref="E61"/>
    </sheetView>
  </sheetViews>
  <sheetFormatPr defaultRowHeight="15" x14ac:dyDescent="0.25"/>
  <cols>
    <col min="1" max="1" width="6" style="2" customWidth="1"/>
    <col min="2" max="2" width="10.140625" style="2" customWidth="1"/>
    <col min="3" max="3" width="70.42578125" style="2" customWidth="1"/>
    <col min="4" max="4" width="10" style="2" customWidth="1"/>
    <col min="5" max="5" width="7.42578125" style="2" customWidth="1"/>
    <col min="6" max="6" width="10" style="2" customWidth="1"/>
    <col min="7" max="7" width="11.7109375" style="2" customWidth="1"/>
    <col min="8" max="8" width="10.140625" style="2" customWidth="1"/>
    <col min="9" max="9" width="10" style="2" customWidth="1"/>
    <col min="10" max="16384" width="9.140625" style="2"/>
  </cols>
  <sheetData>
    <row r="1" spans="1:9" ht="125.25" customHeigh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8" x14ac:dyDescent="0.25">
      <c r="A2" s="3" t="s">
        <v>27</v>
      </c>
      <c r="B2" s="3" t="s">
        <v>28</v>
      </c>
      <c r="C2" s="3" t="s">
        <v>29</v>
      </c>
      <c r="D2" s="3" t="s">
        <v>30</v>
      </c>
      <c r="E2" s="3" t="s">
        <v>31</v>
      </c>
      <c r="F2" s="3" t="s">
        <v>32</v>
      </c>
      <c r="G2" s="3" t="s">
        <v>33</v>
      </c>
      <c r="H2" s="3" t="s">
        <v>34</v>
      </c>
      <c r="I2" s="4" t="s">
        <v>35</v>
      </c>
    </row>
    <row r="3" spans="1:9" x14ac:dyDescent="0.25">
      <c r="A3" s="5" t="s">
        <v>36</v>
      </c>
      <c r="B3" s="6" t="s">
        <v>37</v>
      </c>
      <c r="C3" s="7"/>
      <c r="D3" s="7"/>
      <c r="E3" s="7"/>
      <c r="F3" s="7"/>
      <c r="G3" s="7"/>
      <c r="H3" s="8">
        <f>SUM(H4:H8)</f>
        <v>1473.7</v>
      </c>
      <c r="I3" s="9">
        <f>SUM(I4:I8)</f>
        <v>3.9204682066442433E-3</v>
      </c>
    </row>
    <row r="4" spans="1:9" ht="18" x14ac:dyDescent="0.25">
      <c r="A4" s="10" t="s">
        <v>38</v>
      </c>
      <c r="B4" s="11" t="s">
        <v>39</v>
      </c>
      <c r="C4" s="10" t="s">
        <v>40</v>
      </c>
      <c r="D4" s="11" t="s">
        <v>41</v>
      </c>
      <c r="E4" s="11" t="s">
        <v>42</v>
      </c>
      <c r="F4" s="12">
        <v>10</v>
      </c>
      <c r="G4" s="12">
        <v>13.08</v>
      </c>
      <c r="H4" s="12">
        <v>130.80000000000001</v>
      </c>
      <c r="I4" s="13">
        <f>H4/$I$125</f>
        <v>3.4796582847870463E-4</v>
      </c>
    </row>
    <row r="5" spans="1:9" ht="18" customHeight="1" x14ac:dyDescent="0.25">
      <c r="A5" s="10" t="s">
        <v>43</v>
      </c>
      <c r="B5" s="11" t="s">
        <v>44</v>
      </c>
      <c r="C5" s="10" t="s">
        <v>45</v>
      </c>
      <c r="D5" s="11" t="s">
        <v>46</v>
      </c>
      <c r="E5" s="11" t="s">
        <v>47</v>
      </c>
      <c r="F5" s="12">
        <v>400.34</v>
      </c>
      <c r="G5" s="12">
        <v>1.41</v>
      </c>
      <c r="H5" s="12">
        <v>564.48</v>
      </c>
      <c r="I5" s="13">
        <f t="shared" ref="I5:I44" si="0">H5/$I$125</f>
        <v>1.5016800524438774E-3</v>
      </c>
    </row>
    <row r="6" spans="1:9" x14ac:dyDescent="0.25">
      <c r="A6" s="10" t="s">
        <v>48</v>
      </c>
      <c r="B6" s="11" t="s">
        <v>49</v>
      </c>
      <c r="C6" s="10" t="s">
        <v>50</v>
      </c>
      <c r="D6" s="11" t="s">
        <v>46</v>
      </c>
      <c r="E6" s="11" t="s">
        <v>51</v>
      </c>
      <c r="F6" s="12">
        <v>38</v>
      </c>
      <c r="G6" s="12">
        <v>9.82</v>
      </c>
      <c r="H6" s="12">
        <v>373.16</v>
      </c>
      <c r="I6" s="13">
        <f t="shared" si="0"/>
        <v>9.9271352106355829E-4</v>
      </c>
    </row>
    <row r="7" spans="1:9" x14ac:dyDescent="0.25">
      <c r="A7" s="10" t="s">
        <v>52</v>
      </c>
      <c r="B7" s="11" t="s">
        <v>53</v>
      </c>
      <c r="C7" s="10" t="s">
        <v>54</v>
      </c>
      <c r="D7" s="11" t="s">
        <v>55</v>
      </c>
      <c r="E7" s="11" t="s">
        <v>56</v>
      </c>
      <c r="F7" s="12">
        <v>10</v>
      </c>
      <c r="G7" s="12">
        <v>22.25</v>
      </c>
      <c r="H7" s="12">
        <v>222.5</v>
      </c>
      <c r="I7" s="13">
        <f t="shared" si="0"/>
        <v>5.9191434890299517E-4</v>
      </c>
    </row>
    <row r="8" spans="1:9" x14ac:dyDescent="0.25">
      <c r="A8" s="10" t="s">
        <v>57</v>
      </c>
      <c r="B8" s="11" t="s">
        <v>58</v>
      </c>
      <c r="C8" s="10" t="s">
        <v>59</v>
      </c>
      <c r="D8" s="11" t="s">
        <v>60</v>
      </c>
      <c r="E8" s="11" t="s">
        <v>61</v>
      </c>
      <c r="F8" s="12">
        <v>3</v>
      </c>
      <c r="G8" s="12">
        <v>60.92</v>
      </c>
      <c r="H8" s="12">
        <v>182.76</v>
      </c>
      <c r="I8" s="13">
        <f t="shared" si="0"/>
        <v>4.8619445575510739E-4</v>
      </c>
    </row>
    <row r="9" spans="1:9" x14ac:dyDescent="0.25">
      <c r="A9" s="5" t="s">
        <v>62</v>
      </c>
      <c r="B9" s="6" t="s">
        <v>63</v>
      </c>
      <c r="C9" s="7"/>
      <c r="D9" s="7"/>
      <c r="E9" s="7"/>
      <c r="F9" s="7"/>
      <c r="G9" s="7"/>
      <c r="H9" s="8">
        <f>SUM(H10:H14)</f>
        <v>29641.279999999999</v>
      </c>
      <c r="I9" s="9">
        <f>SUM(I10:I14)</f>
        <v>7.8854377311691565E-2</v>
      </c>
    </row>
    <row r="10" spans="1:9" x14ac:dyDescent="0.25">
      <c r="A10" s="10" t="s">
        <v>64</v>
      </c>
      <c r="B10" s="11" t="s">
        <v>65</v>
      </c>
      <c r="C10" s="10" t="s">
        <v>66</v>
      </c>
      <c r="D10" s="11" t="s">
        <v>60</v>
      </c>
      <c r="E10" s="11" t="s">
        <v>61</v>
      </c>
      <c r="F10" s="12">
        <v>1</v>
      </c>
      <c r="G10" s="12">
        <v>233.94</v>
      </c>
      <c r="H10" s="12">
        <v>233.94</v>
      </c>
      <c r="I10" s="13">
        <f t="shared" si="0"/>
        <v>6.2234805744883909E-4</v>
      </c>
    </row>
    <row r="11" spans="1:9" ht="18" x14ac:dyDescent="0.25">
      <c r="A11" s="10" t="s">
        <v>67</v>
      </c>
      <c r="B11" s="11" t="s">
        <v>68</v>
      </c>
      <c r="C11" s="10" t="s">
        <v>69</v>
      </c>
      <c r="D11" s="11" t="s">
        <v>46</v>
      </c>
      <c r="E11" s="11" t="s">
        <v>51</v>
      </c>
      <c r="F11" s="12">
        <v>1</v>
      </c>
      <c r="G11" s="12">
        <v>750</v>
      </c>
      <c r="H11" s="12">
        <v>750</v>
      </c>
      <c r="I11" s="13">
        <f t="shared" si="0"/>
        <v>1.9952169064145907E-3</v>
      </c>
    </row>
    <row r="12" spans="1:9" x14ac:dyDescent="0.25">
      <c r="A12" s="10" t="s">
        <v>70</v>
      </c>
      <c r="B12" s="11" t="s">
        <v>71</v>
      </c>
      <c r="C12" s="10" t="s">
        <v>72</v>
      </c>
      <c r="D12" s="11" t="s">
        <v>46</v>
      </c>
      <c r="E12" s="11" t="s">
        <v>73</v>
      </c>
      <c r="F12" s="12">
        <v>2</v>
      </c>
      <c r="G12" s="12">
        <v>1360.28</v>
      </c>
      <c r="H12" s="12">
        <v>2720.56</v>
      </c>
      <c r="I12" s="13">
        <f t="shared" si="0"/>
        <v>7.2374764092203708E-3</v>
      </c>
    </row>
    <row r="13" spans="1:9" x14ac:dyDescent="0.25">
      <c r="A13" s="10" t="s">
        <v>74</v>
      </c>
      <c r="B13" s="11" t="s">
        <v>75</v>
      </c>
      <c r="C13" s="10" t="s">
        <v>76</v>
      </c>
      <c r="D13" s="11" t="s">
        <v>60</v>
      </c>
      <c r="E13" s="11" t="s">
        <v>77</v>
      </c>
      <c r="F13" s="12">
        <v>2</v>
      </c>
      <c r="G13" s="12">
        <v>668.75</v>
      </c>
      <c r="H13" s="12">
        <v>1337.5</v>
      </c>
      <c r="I13" s="13">
        <f t="shared" si="0"/>
        <v>3.5581368164393531E-3</v>
      </c>
    </row>
    <row r="14" spans="1:9" x14ac:dyDescent="0.25">
      <c r="A14" s="10" t="s">
        <v>78</v>
      </c>
      <c r="B14" s="11" t="s">
        <v>79</v>
      </c>
      <c r="C14" s="10" t="s">
        <v>80</v>
      </c>
      <c r="D14" s="11" t="s">
        <v>55</v>
      </c>
      <c r="E14" s="11" t="s">
        <v>77</v>
      </c>
      <c r="F14" s="12">
        <v>1.5</v>
      </c>
      <c r="G14" s="12">
        <v>16399.52</v>
      </c>
      <c r="H14" s="12">
        <v>24599.279999999999</v>
      </c>
      <c r="I14" s="13">
        <f t="shared" si="0"/>
        <v>6.5441199122168406E-2</v>
      </c>
    </row>
    <row r="15" spans="1:9" x14ac:dyDescent="0.25">
      <c r="A15" s="5" t="s">
        <v>81</v>
      </c>
      <c r="B15" s="6" t="s">
        <v>82</v>
      </c>
      <c r="C15" s="7"/>
      <c r="D15" s="7"/>
      <c r="E15" s="7"/>
      <c r="F15" s="7"/>
      <c r="G15" s="7"/>
      <c r="H15" s="8">
        <f>SUM(H16:H19)</f>
        <v>20298.900000000001</v>
      </c>
      <c r="I15" s="9">
        <f>SUM(I16:I19)</f>
        <v>5.4000944615492173E-2</v>
      </c>
    </row>
    <row r="16" spans="1:9" x14ac:dyDescent="0.25">
      <c r="A16" s="10" t="s">
        <v>83</v>
      </c>
      <c r="B16" s="11" t="s">
        <v>84</v>
      </c>
      <c r="C16" s="10" t="s">
        <v>85</v>
      </c>
      <c r="D16" s="11" t="s">
        <v>46</v>
      </c>
      <c r="E16" s="11" t="s">
        <v>47</v>
      </c>
      <c r="F16" s="12">
        <v>165.15</v>
      </c>
      <c r="G16" s="12">
        <v>13.67</v>
      </c>
      <c r="H16" s="12">
        <v>2257.6</v>
      </c>
      <c r="I16" s="13">
        <f t="shared" si="0"/>
        <v>6.0058689172287722E-3</v>
      </c>
    </row>
    <row r="17" spans="1:9" ht="18" x14ac:dyDescent="0.25">
      <c r="A17" s="10" t="s">
        <v>86</v>
      </c>
      <c r="B17" s="11" t="s">
        <v>87</v>
      </c>
      <c r="C17" s="10" t="s">
        <v>88</v>
      </c>
      <c r="D17" s="11" t="s">
        <v>46</v>
      </c>
      <c r="E17" s="11" t="s">
        <v>47</v>
      </c>
      <c r="F17" s="12">
        <v>14.5</v>
      </c>
      <c r="G17" s="12">
        <v>464.88</v>
      </c>
      <c r="H17" s="12">
        <v>6740.76</v>
      </c>
      <c r="I17" s="13">
        <f t="shared" si="0"/>
        <v>1.7932371085444286E-2</v>
      </c>
    </row>
    <row r="18" spans="1:9" ht="18" x14ac:dyDescent="0.25">
      <c r="A18" s="10" t="s">
        <v>89</v>
      </c>
      <c r="B18" s="11" t="s">
        <v>90</v>
      </c>
      <c r="C18" s="10" t="s">
        <v>91</v>
      </c>
      <c r="D18" s="11" t="s">
        <v>46</v>
      </c>
      <c r="E18" s="11" t="s">
        <v>47</v>
      </c>
      <c r="F18" s="12">
        <v>1.56</v>
      </c>
      <c r="G18" s="12">
        <v>90.81</v>
      </c>
      <c r="H18" s="12">
        <v>141.66</v>
      </c>
      <c r="I18" s="13">
        <f t="shared" si="0"/>
        <v>3.7685656928358784E-4</v>
      </c>
    </row>
    <row r="19" spans="1:9" x14ac:dyDescent="0.25">
      <c r="A19" s="10" t="s">
        <v>92</v>
      </c>
      <c r="B19" s="11" t="s">
        <v>93</v>
      </c>
      <c r="C19" s="10" t="s">
        <v>94</v>
      </c>
      <c r="D19" s="11" t="s">
        <v>46</v>
      </c>
      <c r="E19" s="11" t="s">
        <v>47</v>
      </c>
      <c r="F19" s="12">
        <v>490.5</v>
      </c>
      <c r="G19" s="12">
        <v>22.75</v>
      </c>
      <c r="H19" s="12">
        <v>11158.88</v>
      </c>
      <c r="I19" s="13">
        <f t="shared" si="0"/>
        <v>2.9685848043535527E-2</v>
      </c>
    </row>
    <row r="20" spans="1:9" x14ac:dyDescent="0.25">
      <c r="A20" s="5" t="s">
        <v>95</v>
      </c>
      <c r="B20" s="6" t="s">
        <v>96</v>
      </c>
      <c r="C20" s="7"/>
      <c r="D20" s="7"/>
      <c r="E20" s="7"/>
      <c r="F20" s="7"/>
      <c r="G20" s="7"/>
      <c r="H20" s="8">
        <f>SUM(H21:H25)</f>
        <v>48577.78</v>
      </c>
      <c r="I20" s="9">
        <f>SUM(I21:I25)</f>
        <v>0.12923094390945142</v>
      </c>
    </row>
    <row r="21" spans="1:9" x14ac:dyDescent="0.25">
      <c r="A21" s="10" t="s">
        <v>97</v>
      </c>
      <c r="B21" s="11" t="s">
        <v>98</v>
      </c>
      <c r="C21" s="10" t="s">
        <v>99</v>
      </c>
      <c r="D21" s="11" t="s">
        <v>55</v>
      </c>
      <c r="E21" s="11" t="s">
        <v>100</v>
      </c>
      <c r="F21" s="12">
        <v>5</v>
      </c>
      <c r="G21" s="12">
        <v>31.94</v>
      </c>
      <c r="H21" s="12">
        <v>159.69999999999999</v>
      </c>
      <c r="I21" s="13">
        <f t="shared" si="0"/>
        <v>4.2484818660588013E-4</v>
      </c>
    </row>
    <row r="22" spans="1:9" x14ac:dyDescent="0.25">
      <c r="A22" s="10" t="s">
        <v>101</v>
      </c>
      <c r="B22" s="11" t="s">
        <v>102</v>
      </c>
      <c r="C22" s="10" t="s">
        <v>103</v>
      </c>
      <c r="D22" s="11" t="s">
        <v>55</v>
      </c>
      <c r="E22" s="11" t="s">
        <v>104</v>
      </c>
      <c r="F22" s="12">
        <v>112.14</v>
      </c>
      <c r="G22" s="12">
        <v>30.72</v>
      </c>
      <c r="H22" s="12">
        <v>3444.94</v>
      </c>
      <c r="I22" s="13">
        <f t="shared" si="0"/>
        <v>9.16453670611184E-3</v>
      </c>
    </row>
    <row r="23" spans="1:9" ht="18" x14ac:dyDescent="0.25">
      <c r="A23" s="10" t="s">
        <v>105</v>
      </c>
      <c r="B23" s="11" t="s">
        <v>106</v>
      </c>
      <c r="C23" s="10" t="s">
        <v>107</v>
      </c>
      <c r="D23" s="11" t="s">
        <v>55</v>
      </c>
      <c r="E23" s="11" t="s">
        <v>104</v>
      </c>
      <c r="F23" s="12">
        <v>112.14</v>
      </c>
      <c r="G23" s="12">
        <v>113.1</v>
      </c>
      <c r="H23" s="12">
        <v>12683.03</v>
      </c>
      <c r="I23" s="13">
        <f t="shared" si="0"/>
        <v>3.374052784075126E-2</v>
      </c>
    </row>
    <row r="24" spans="1:9" ht="18" x14ac:dyDescent="0.25">
      <c r="A24" s="10" t="s">
        <v>108</v>
      </c>
      <c r="B24" s="11" t="s">
        <v>109</v>
      </c>
      <c r="C24" s="10" t="s">
        <v>110</v>
      </c>
      <c r="D24" s="11" t="s">
        <v>46</v>
      </c>
      <c r="E24" s="11" t="s">
        <v>47</v>
      </c>
      <c r="F24" s="12">
        <v>281.74</v>
      </c>
      <c r="G24" s="12">
        <v>100</v>
      </c>
      <c r="H24" s="12">
        <v>28174</v>
      </c>
      <c r="I24" s="13">
        <f t="shared" si="0"/>
        <v>7.4950988161766235E-2</v>
      </c>
    </row>
    <row r="25" spans="1:9" x14ac:dyDescent="0.25">
      <c r="A25" s="10" t="s">
        <v>111</v>
      </c>
      <c r="B25" s="11" t="s">
        <v>112</v>
      </c>
      <c r="C25" s="10" t="s">
        <v>113</v>
      </c>
      <c r="D25" s="11" t="s">
        <v>114</v>
      </c>
      <c r="E25" s="11" t="s">
        <v>47</v>
      </c>
      <c r="F25" s="12">
        <v>7.32</v>
      </c>
      <c r="G25" s="12">
        <v>562.30999999999995</v>
      </c>
      <c r="H25" s="12">
        <v>4116.1099999999997</v>
      </c>
      <c r="I25" s="13">
        <f t="shared" si="0"/>
        <v>1.0950043014216213E-2</v>
      </c>
    </row>
    <row r="26" spans="1:9" x14ac:dyDescent="0.25">
      <c r="A26" s="5" t="s">
        <v>115</v>
      </c>
      <c r="B26" s="6" t="s">
        <v>116</v>
      </c>
      <c r="C26" s="7"/>
      <c r="D26" s="7"/>
      <c r="E26" s="7"/>
      <c r="F26" s="7"/>
      <c r="G26" s="7"/>
      <c r="H26" s="8">
        <f>SUM(H27:H32)</f>
        <v>49783.090000000004</v>
      </c>
      <c r="I26" s="9">
        <f>SUM(I27:I32)</f>
        <v>0.13243741709541218</v>
      </c>
    </row>
    <row r="27" spans="1:9" x14ac:dyDescent="0.25">
      <c r="A27" s="10" t="s">
        <v>117</v>
      </c>
      <c r="B27" s="11" t="s">
        <v>118</v>
      </c>
      <c r="C27" s="10" t="s">
        <v>119</v>
      </c>
      <c r="D27" s="11" t="s">
        <v>114</v>
      </c>
      <c r="E27" s="11" t="s">
        <v>47</v>
      </c>
      <c r="F27" s="12">
        <v>284.3</v>
      </c>
      <c r="G27" s="12">
        <v>4.38</v>
      </c>
      <c r="H27" s="12">
        <v>1245.23</v>
      </c>
      <c r="I27" s="13">
        <f t="shared" si="0"/>
        <v>3.3126719311661877E-3</v>
      </c>
    </row>
    <row r="28" spans="1:9" x14ac:dyDescent="0.25">
      <c r="A28" s="10" t="s">
        <v>120</v>
      </c>
      <c r="B28" s="11" t="s">
        <v>121</v>
      </c>
      <c r="C28" s="10" t="s">
        <v>122</v>
      </c>
      <c r="D28" s="11" t="s">
        <v>46</v>
      </c>
      <c r="E28" s="11" t="s">
        <v>47</v>
      </c>
      <c r="F28" s="12">
        <v>46.58</v>
      </c>
      <c r="G28" s="12">
        <v>25.61</v>
      </c>
      <c r="H28" s="12">
        <v>1192.9100000000001</v>
      </c>
      <c r="I28" s="13">
        <f t="shared" si="0"/>
        <v>3.1734855997747058E-3</v>
      </c>
    </row>
    <row r="29" spans="1:9" x14ac:dyDescent="0.25">
      <c r="A29" s="10" t="s">
        <v>123</v>
      </c>
      <c r="B29" s="11" t="s">
        <v>124</v>
      </c>
      <c r="C29" s="10" t="s">
        <v>125</v>
      </c>
      <c r="D29" s="11" t="s">
        <v>46</v>
      </c>
      <c r="E29" s="11" t="s">
        <v>126</v>
      </c>
      <c r="F29" s="12">
        <v>7.29</v>
      </c>
      <c r="G29" s="12">
        <v>72.72</v>
      </c>
      <c r="H29" s="12">
        <v>530.13</v>
      </c>
      <c r="I29" s="13">
        <f t="shared" si="0"/>
        <v>1.4102991181300891E-3</v>
      </c>
    </row>
    <row r="30" spans="1:9" ht="18" x14ac:dyDescent="0.25">
      <c r="A30" s="10" t="s">
        <v>127</v>
      </c>
      <c r="B30" s="11" t="s">
        <v>128</v>
      </c>
      <c r="C30" s="10" t="s">
        <v>129</v>
      </c>
      <c r="D30" s="11" t="s">
        <v>46</v>
      </c>
      <c r="E30" s="11" t="s">
        <v>47</v>
      </c>
      <c r="F30" s="12">
        <v>181.89</v>
      </c>
      <c r="G30" s="12">
        <v>38.82</v>
      </c>
      <c r="H30" s="12">
        <v>7060.97</v>
      </c>
      <c r="I30" s="13">
        <f t="shared" si="0"/>
        <v>1.8784222292914977E-2</v>
      </c>
    </row>
    <row r="31" spans="1:9" ht="18" x14ac:dyDescent="0.25">
      <c r="A31" s="10" t="s">
        <v>130</v>
      </c>
      <c r="B31" s="11" t="s">
        <v>131</v>
      </c>
      <c r="C31" s="10" t="s">
        <v>132</v>
      </c>
      <c r="D31" s="11" t="s">
        <v>55</v>
      </c>
      <c r="E31" s="11" t="s">
        <v>100</v>
      </c>
      <c r="F31" s="12">
        <v>188.7</v>
      </c>
      <c r="G31" s="12">
        <v>16.309999999999999</v>
      </c>
      <c r="H31" s="12">
        <v>3077.7</v>
      </c>
      <c r="I31" s="13">
        <f t="shared" si="0"/>
        <v>8.1875720971629137E-3</v>
      </c>
    </row>
    <row r="32" spans="1:9" ht="27" x14ac:dyDescent="0.25">
      <c r="A32" s="10" t="s">
        <v>133</v>
      </c>
      <c r="B32" s="11" t="s">
        <v>134</v>
      </c>
      <c r="C32" s="10" t="s">
        <v>135</v>
      </c>
      <c r="D32" s="11" t="s">
        <v>46</v>
      </c>
      <c r="E32" s="11" t="s">
        <v>47</v>
      </c>
      <c r="F32" s="12">
        <v>422.05</v>
      </c>
      <c r="G32" s="12">
        <v>86.9</v>
      </c>
      <c r="H32" s="12">
        <v>36676.15</v>
      </c>
      <c r="I32" s="13">
        <f t="shared" si="0"/>
        <v>9.7569166056263312E-2</v>
      </c>
    </row>
    <row r="33" spans="1:9" x14ac:dyDescent="0.25">
      <c r="A33" s="5" t="s">
        <v>136</v>
      </c>
      <c r="B33" s="6" t="s">
        <v>137</v>
      </c>
      <c r="C33" s="7"/>
      <c r="D33" s="7"/>
      <c r="E33" s="7"/>
      <c r="F33" s="7"/>
      <c r="G33" s="7"/>
      <c r="H33" s="8">
        <f>SUM(H34:H40)</f>
        <v>22341.500000000004</v>
      </c>
      <c r="I33" s="9">
        <f>SUM(I34:I40)</f>
        <v>5.9434851352882102E-2</v>
      </c>
    </row>
    <row r="34" spans="1:9" x14ac:dyDescent="0.25">
      <c r="A34" s="10" t="s">
        <v>138</v>
      </c>
      <c r="B34" s="11" t="s">
        <v>139</v>
      </c>
      <c r="C34" s="10" t="s">
        <v>140</v>
      </c>
      <c r="D34" s="11" t="s">
        <v>55</v>
      </c>
      <c r="E34" s="11" t="s">
        <v>104</v>
      </c>
      <c r="F34" s="12">
        <v>607.67999999999995</v>
      </c>
      <c r="G34" s="12">
        <v>2.0299999999999998</v>
      </c>
      <c r="H34" s="12">
        <v>1233.5899999999999</v>
      </c>
      <c r="I34" s="13">
        <f t="shared" si="0"/>
        <v>3.2817061647786327E-3</v>
      </c>
    </row>
    <row r="35" spans="1:9" x14ac:dyDescent="0.25">
      <c r="A35" s="10" t="s">
        <v>141</v>
      </c>
      <c r="B35" s="11" t="s">
        <v>142</v>
      </c>
      <c r="C35" s="10" t="s">
        <v>143</v>
      </c>
      <c r="D35" s="11" t="s">
        <v>55</v>
      </c>
      <c r="E35" s="11" t="s">
        <v>104</v>
      </c>
      <c r="F35" s="12">
        <v>607.67999999999995</v>
      </c>
      <c r="G35" s="12">
        <v>12.01</v>
      </c>
      <c r="H35" s="12">
        <v>7298.24</v>
      </c>
      <c r="I35" s="13">
        <f t="shared" si="0"/>
        <v>1.9415429113428296E-2</v>
      </c>
    </row>
    <row r="36" spans="1:9" ht="18" x14ac:dyDescent="0.25">
      <c r="A36" s="10" t="s">
        <v>144</v>
      </c>
      <c r="B36" s="11" t="s">
        <v>145</v>
      </c>
      <c r="C36" s="10" t="s">
        <v>146</v>
      </c>
      <c r="D36" s="11" t="s">
        <v>55</v>
      </c>
      <c r="E36" s="11" t="s">
        <v>104</v>
      </c>
      <c r="F36" s="12">
        <v>607.67999999999995</v>
      </c>
      <c r="G36" s="12">
        <v>12.99</v>
      </c>
      <c r="H36" s="12">
        <v>7893.76</v>
      </c>
      <c r="I36" s="13">
        <f t="shared" si="0"/>
        <v>2.0999684542905652E-2</v>
      </c>
    </row>
    <row r="37" spans="1:9" x14ac:dyDescent="0.25">
      <c r="A37" s="10" t="s">
        <v>147</v>
      </c>
      <c r="B37" s="11" t="s">
        <v>148</v>
      </c>
      <c r="C37" s="10" t="s">
        <v>149</v>
      </c>
      <c r="D37" s="11" t="s">
        <v>46</v>
      </c>
      <c r="E37" s="11" t="s">
        <v>47</v>
      </c>
      <c r="F37" s="12">
        <v>437.83</v>
      </c>
      <c r="G37" s="12">
        <v>11.11</v>
      </c>
      <c r="H37" s="12">
        <v>4864.29</v>
      </c>
      <c r="I37" s="13">
        <f t="shared" si="0"/>
        <v>1.2940418194271238E-2</v>
      </c>
    </row>
    <row r="38" spans="1:9" x14ac:dyDescent="0.25">
      <c r="A38" s="10" t="s">
        <v>150</v>
      </c>
      <c r="B38" s="11" t="s">
        <v>151</v>
      </c>
      <c r="C38" s="10" t="s">
        <v>152</v>
      </c>
      <c r="D38" s="11" t="s">
        <v>55</v>
      </c>
      <c r="E38" s="11" t="s">
        <v>104</v>
      </c>
      <c r="F38" s="12">
        <v>60.14</v>
      </c>
      <c r="G38" s="12">
        <v>13.84</v>
      </c>
      <c r="H38" s="12">
        <v>832.34</v>
      </c>
      <c r="I38" s="13">
        <f t="shared" si="0"/>
        <v>2.2142651198468273E-3</v>
      </c>
    </row>
    <row r="39" spans="1:9" ht="18" x14ac:dyDescent="0.25">
      <c r="A39" s="10" t="s">
        <v>153</v>
      </c>
      <c r="B39" s="11" t="s">
        <v>154</v>
      </c>
      <c r="C39" s="10" t="s">
        <v>155</v>
      </c>
      <c r="D39" s="11" t="s">
        <v>55</v>
      </c>
      <c r="E39" s="11" t="s">
        <v>100</v>
      </c>
      <c r="F39" s="12">
        <v>10</v>
      </c>
      <c r="G39" s="12">
        <v>3.24</v>
      </c>
      <c r="H39" s="12">
        <v>32.4</v>
      </c>
      <c r="I39" s="13">
        <f t="shared" si="0"/>
        <v>8.6193370357110302E-5</v>
      </c>
    </row>
    <row r="40" spans="1:9" ht="18" x14ac:dyDescent="0.25">
      <c r="A40" s="10" t="s">
        <v>156</v>
      </c>
      <c r="B40" s="11" t="s">
        <v>157</v>
      </c>
      <c r="C40" s="10" t="s">
        <v>158</v>
      </c>
      <c r="D40" s="11" t="s">
        <v>46</v>
      </c>
      <c r="E40" s="11" t="s">
        <v>51</v>
      </c>
      <c r="F40" s="12">
        <v>1</v>
      </c>
      <c r="G40" s="12">
        <v>186.88</v>
      </c>
      <c r="H40" s="12">
        <v>186.88</v>
      </c>
      <c r="I40" s="13">
        <f t="shared" si="0"/>
        <v>4.9715484729434491E-4</v>
      </c>
    </row>
    <row r="41" spans="1:9" x14ac:dyDescent="0.25">
      <c r="A41" s="5" t="s">
        <v>159</v>
      </c>
      <c r="B41" s="6" t="s">
        <v>160</v>
      </c>
      <c r="C41" s="7"/>
      <c r="D41" s="7"/>
      <c r="E41" s="7"/>
      <c r="F41" s="7"/>
      <c r="G41" s="7"/>
      <c r="H41" s="8">
        <f>SUM(H42:H44)</f>
        <v>38957.519999999997</v>
      </c>
      <c r="I41" s="9">
        <f>SUM(I42:I44)</f>
        <v>0.10363827004797939</v>
      </c>
    </row>
    <row r="42" spans="1:9" ht="18" x14ac:dyDescent="0.25">
      <c r="A42" s="10" t="s">
        <v>161</v>
      </c>
      <c r="B42" s="11" t="s">
        <v>162</v>
      </c>
      <c r="C42" s="10" t="s">
        <v>163</v>
      </c>
      <c r="D42" s="11" t="s">
        <v>41</v>
      </c>
      <c r="E42" s="11" t="s">
        <v>104</v>
      </c>
      <c r="F42" s="12">
        <v>563.9</v>
      </c>
      <c r="G42" s="12">
        <v>3.27</v>
      </c>
      <c r="H42" s="12">
        <v>1843.95</v>
      </c>
      <c r="I42" s="13">
        <f t="shared" si="0"/>
        <v>4.9054402861109124E-3</v>
      </c>
    </row>
    <row r="43" spans="1:9" ht="18" x14ac:dyDescent="0.25">
      <c r="A43" s="10" t="s">
        <v>164</v>
      </c>
      <c r="B43" s="11" t="s">
        <v>165</v>
      </c>
      <c r="C43" s="10" t="s">
        <v>166</v>
      </c>
      <c r="D43" s="11" t="s">
        <v>55</v>
      </c>
      <c r="E43" s="11" t="s">
        <v>104</v>
      </c>
      <c r="F43" s="12">
        <v>440.39</v>
      </c>
      <c r="G43" s="12">
        <v>82.99</v>
      </c>
      <c r="H43" s="12">
        <v>36547.97</v>
      </c>
      <c r="I43" s="13">
        <f t="shared" si="0"/>
        <v>9.7228170185511026E-2</v>
      </c>
    </row>
    <row r="44" spans="1:9" x14ac:dyDescent="0.25">
      <c r="A44" s="10" t="s">
        <v>167</v>
      </c>
      <c r="B44" s="11" t="s">
        <v>168</v>
      </c>
      <c r="C44" s="10" t="s">
        <v>169</v>
      </c>
      <c r="D44" s="11" t="s">
        <v>55</v>
      </c>
      <c r="E44" s="11" t="s">
        <v>100</v>
      </c>
      <c r="F44" s="12">
        <v>131.22999999999999</v>
      </c>
      <c r="G44" s="12">
        <v>4.3099999999999996</v>
      </c>
      <c r="H44" s="12">
        <v>565.6</v>
      </c>
      <c r="I44" s="13">
        <f t="shared" si="0"/>
        <v>1.5046595763574565E-3</v>
      </c>
    </row>
    <row r="45" spans="1:9" x14ac:dyDescent="0.25">
      <c r="A45" s="5" t="s">
        <v>170</v>
      </c>
      <c r="B45" s="6" t="s">
        <v>171</v>
      </c>
      <c r="C45" s="7"/>
      <c r="D45" s="7"/>
      <c r="E45" s="7"/>
      <c r="F45" s="7"/>
      <c r="G45" s="7"/>
      <c r="H45" s="8">
        <f>SUM(H46,H52)</f>
        <v>38860.58</v>
      </c>
      <c r="I45" s="9">
        <f>SUM(I46,I52)</f>
        <v>0.10338038161210229</v>
      </c>
    </row>
    <row r="46" spans="1:9" x14ac:dyDescent="0.25">
      <c r="A46" s="14" t="s">
        <v>172</v>
      </c>
      <c r="B46" s="15" t="s">
        <v>173</v>
      </c>
      <c r="C46" s="16"/>
      <c r="D46" s="16"/>
      <c r="E46" s="16"/>
      <c r="F46" s="16"/>
      <c r="G46" s="16"/>
      <c r="H46" s="17">
        <f>SUM(H47:H51)</f>
        <v>7428.16</v>
      </c>
      <c r="I46" s="18">
        <f>SUM(I47:I51)</f>
        <v>1.9761053887403471E-2</v>
      </c>
    </row>
    <row r="47" spans="1:9" ht="18" x14ac:dyDescent="0.25">
      <c r="A47" s="10" t="s">
        <v>174</v>
      </c>
      <c r="B47" s="11" t="s">
        <v>175</v>
      </c>
      <c r="C47" s="10" t="s">
        <v>176</v>
      </c>
      <c r="D47" s="11" t="s">
        <v>46</v>
      </c>
      <c r="E47" s="11" t="s">
        <v>177</v>
      </c>
      <c r="F47" s="12">
        <v>2</v>
      </c>
      <c r="G47" s="12">
        <v>468</v>
      </c>
      <c r="H47" s="12">
        <v>936</v>
      </c>
      <c r="I47" s="13">
        <f t="shared" ref="I47:I62" si="1">H47/$I$125</f>
        <v>2.4900306992054091E-3</v>
      </c>
    </row>
    <row r="48" spans="1:9" ht="27" x14ac:dyDescent="0.25">
      <c r="A48" s="10" t="s">
        <v>178</v>
      </c>
      <c r="B48" s="11" t="s">
        <v>179</v>
      </c>
      <c r="C48" s="10" t="s">
        <v>180</v>
      </c>
      <c r="D48" s="11" t="s">
        <v>181</v>
      </c>
      <c r="E48" s="11" t="s">
        <v>51</v>
      </c>
      <c r="F48" s="12">
        <v>14</v>
      </c>
      <c r="G48" s="12">
        <v>150.51</v>
      </c>
      <c r="H48" s="12">
        <v>2107.14</v>
      </c>
      <c r="I48" s="13">
        <f t="shared" si="1"/>
        <v>5.60560180290992E-3</v>
      </c>
    </row>
    <row r="49" spans="1:9" x14ac:dyDescent="0.25">
      <c r="A49" s="10" t="s">
        <v>182</v>
      </c>
      <c r="B49" s="11" t="s">
        <v>183</v>
      </c>
      <c r="C49" s="10" t="s">
        <v>184</v>
      </c>
      <c r="D49" s="11" t="s">
        <v>60</v>
      </c>
      <c r="E49" s="11" t="s">
        <v>61</v>
      </c>
      <c r="F49" s="12">
        <v>16</v>
      </c>
      <c r="G49" s="12">
        <v>41.9</v>
      </c>
      <c r="H49" s="12">
        <v>670.4</v>
      </c>
      <c r="I49" s="13">
        <f t="shared" si="1"/>
        <v>1.7834578854137885E-3</v>
      </c>
    </row>
    <row r="50" spans="1:9" x14ac:dyDescent="0.25">
      <c r="A50" s="10" t="s">
        <v>185</v>
      </c>
      <c r="B50" s="11" t="s">
        <v>186</v>
      </c>
      <c r="C50" s="10" t="s">
        <v>187</v>
      </c>
      <c r="D50" s="11" t="s">
        <v>188</v>
      </c>
      <c r="E50" s="11" t="s">
        <v>61</v>
      </c>
      <c r="F50" s="12">
        <v>13</v>
      </c>
      <c r="G50" s="12">
        <v>265.33</v>
      </c>
      <c r="H50" s="12">
        <v>3449.29</v>
      </c>
      <c r="I50" s="13">
        <f t="shared" si="1"/>
        <v>9.1761089641690437E-3</v>
      </c>
    </row>
    <row r="51" spans="1:9" x14ac:dyDescent="0.25">
      <c r="A51" s="10" t="s">
        <v>189</v>
      </c>
      <c r="B51" s="11" t="s">
        <v>186</v>
      </c>
      <c r="C51" s="10" t="s">
        <v>190</v>
      </c>
      <c r="D51" s="11" t="s">
        <v>188</v>
      </c>
      <c r="E51" s="11" t="s">
        <v>61</v>
      </c>
      <c r="F51" s="12">
        <v>1</v>
      </c>
      <c r="G51" s="12">
        <v>265.33</v>
      </c>
      <c r="H51" s="12">
        <v>265.33</v>
      </c>
      <c r="I51" s="13">
        <f t="shared" si="1"/>
        <v>7.0585453570531107E-4</v>
      </c>
    </row>
    <row r="52" spans="1:9" x14ac:dyDescent="0.25">
      <c r="A52" s="14" t="s">
        <v>191</v>
      </c>
      <c r="B52" s="15" t="s">
        <v>192</v>
      </c>
      <c r="C52" s="16"/>
      <c r="D52" s="16"/>
      <c r="E52" s="16"/>
      <c r="F52" s="16"/>
      <c r="G52" s="16"/>
      <c r="H52" s="17">
        <f>SUM(H53:H62)</f>
        <v>31432.420000000006</v>
      </c>
      <c r="I52" s="18">
        <f>SUM(I53:I62)</f>
        <v>8.3619327724698822E-2</v>
      </c>
    </row>
    <row r="53" spans="1:9" ht="18" x14ac:dyDescent="0.25">
      <c r="A53" s="10" t="s">
        <v>193</v>
      </c>
      <c r="B53" s="11" t="s">
        <v>194</v>
      </c>
      <c r="C53" s="10" t="s">
        <v>195</v>
      </c>
      <c r="D53" s="11" t="s">
        <v>46</v>
      </c>
      <c r="E53" s="11" t="s">
        <v>51</v>
      </c>
      <c r="F53" s="12">
        <v>1</v>
      </c>
      <c r="G53" s="12">
        <v>3812.58</v>
      </c>
      <c r="H53" s="12">
        <v>3812.58</v>
      </c>
      <c r="I53" s="13">
        <f t="shared" si="1"/>
        <v>1.0142565430744186E-2</v>
      </c>
    </row>
    <row r="54" spans="1:9" ht="18" x14ac:dyDescent="0.25">
      <c r="A54" s="10" t="s">
        <v>196</v>
      </c>
      <c r="B54" s="11" t="s">
        <v>197</v>
      </c>
      <c r="C54" s="10" t="s">
        <v>198</v>
      </c>
      <c r="D54" s="11" t="s">
        <v>41</v>
      </c>
      <c r="E54" s="11" t="s">
        <v>61</v>
      </c>
      <c r="F54" s="12">
        <v>2</v>
      </c>
      <c r="G54" s="12">
        <v>755</v>
      </c>
      <c r="H54" s="12">
        <v>1510</v>
      </c>
      <c r="I54" s="13">
        <f t="shared" si="1"/>
        <v>4.0170367049147089E-3</v>
      </c>
    </row>
    <row r="55" spans="1:9" ht="18" x14ac:dyDescent="0.25">
      <c r="A55" s="10" t="s">
        <v>199</v>
      </c>
      <c r="B55" s="11" t="s">
        <v>200</v>
      </c>
      <c r="C55" s="10" t="s">
        <v>201</v>
      </c>
      <c r="D55" s="11" t="s">
        <v>41</v>
      </c>
      <c r="E55" s="11" t="s">
        <v>202</v>
      </c>
      <c r="F55" s="12">
        <v>22</v>
      </c>
      <c r="G55" s="12">
        <v>790</v>
      </c>
      <c r="H55" s="12">
        <v>17380</v>
      </c>
      <c r="I55" s="13">
        <f t="shared" si="1"/>
        <v>4.6235826444647445E-2</v>
      </c>
    </row>
    <row r="56" spans="1:9" ht="18" x14ac:dyDescent="0.25">
      <c r="A56" s="10" t="s">
        <v>203</v>
      </c>
      <c r="B56" s="11" t="s">
        <v>204</v>
      </c>
      <c r="C56" s="10" t="s">
        <v>205</v>
      </c>
      <c r="D56" s="11" t="s">
        <v>41</v>
      </c>
      <c r="E56" s="11" t="s">
        <v>61</v>
      </c>
      <c r="F56" s="12">
        <v>3</v>
      </c>
      <c r="G56" s="12">
        <v>295.8</v>
      </c>
      <c r="H56" s="12">
        <v>887.4</v>
      </c>
      <c r="I56" s="13">
        <f t="shared" si="1"/>
        <v>2.3607406436697434E-3</v>
      </c>
    </row>
    <row r="57" spans="1:9" ht="18" x14ac:dyDescent="0.25">
      <c r="A57" s="10" t="s">
        <v>206</v>
      </c>
      <c r="B57" s="11" t="s">
        <v>207</v>
      </c>
      <c r="C57" s="10" t="s">
        <v>208</v>
      </c>
      <c r="D57" s="11" t="s">
        <v>181</v>
      </c>
      <c r="E57" s="11" t="s">
        <v>51</v>
      </c>
      <c r="F57" s="12">
        <v>6</v>
      </c>
      <c r="G57" s="12">
        <v>100.54</v>
      </c>
      <c r="H57" s="12">
        <v>603.24</v>
      </c>
      <c r="I57" s="13">
        <f t="shared" si="1"/>
        <v>1.6047928621673836E-3</v>
      </c>
    </row>
    <row r="58" spans="1:9" ht="18" x14ac:dyDescent="0.25">
      <c r="A58" s="10" t="s">
        <v>209</v>
      </c>
      <c r="B58" s="11" t="s">
        <v>210</v>
      </c>
      <c r="C58" s="10" t="s">
        <v>211</v>
      </c>
      <c r="D58" s="11" t="s">
        <v>46</v>
      </c>
      <c r="E58" s="11" t="s">
        <v>51</v>
      </c>
      <c r="F58" s="12">
        <v>6</v>
      </c>
      <c r="G58" s="12">
        <v>112.66</v>
      </c>
      <c r="H58" s="12">
        <v>675.96</v>
      </c>
      <c r="I58" s="13">
        <f t="shared" si="1"/>
        <v>1.7982490934133422E-3</v>
      </c>
    </row>
    <row r="59" spans="1:9" ht="18" x14ac:dyDescent="0.25">
      <c r="A59" s="10" t="s">
        <v>212</v>
      </c>
      <c r="B59" s="11" t="s">
        <v>213</v>
      </c>
      <c r="C59" s="10" t="s">
        <v>214</v>
      </c>
      <c r="D59" s="11" t="s">
        <v>41</v>
      </c>
      <c r="E59" s="11" t="s">
        <v>61</v>
      </c>
      <c r="F59" s="12">
        <v>5</v>
      </c>
      <c r="G59" s="12">
        <v>589.48</v>
      </c>
      <c r="H59" s="12">
        <v>2947.4</v>
      </c>
      <c r="I59" s="13">
        <f t="shared" si="1"/>
        <v>7.8409364132884865E-3</v>
      </c>
    </row>
    <row r="60" spans="1:9" ht="18" x14ac:dyDescent="0.25">
      <c r="A60" s="10" t="s">
        <v>215</v>
      </c>
      <c r="B60" s="11" t="s">
        <v>216</v>
      </c>
      <c r="C60" s="10" t="s">
        <v>217</v>
      </c>
      <c r="D60" s="11" t="s">
        <v>41</v>
      </c>
      <c r="E60" s="11" t="s">
        <v>61</v>
      </c>
      <c r="F60" s="12">
        <v>1</v>
      </c>
      <c r="G60" s="12">
        <v>757.9</v>
      </c>
      <c r="H60" s="12">
        <v>757.9</v>
      </c>
      <c r="I60" s="13">
        <f t="shared" si="1"/>
        <v>2.0162331911621574E-3</v>
      </c>
    </row>
    <row r="61" spans="1:9" x14ac:dyDescent="0.25">
      <c r="A61" s="10" t="s">
        <v>218</v>
      </c>
      <c r="B61" s="11" t="s">
        <v>219</v>
      </c>
      <c r="C61" s="10" t="s">
        <v>220</v>
      </c>
      <c r="D61" s="11" t="s">
        <v>41</v>
      </c>
      <c r="E61" s="11" t="s">
        <v>202</v>
      </c>
      <c r="F61" s="12">
        <v>6</v>
      </c>
      <c r="G61" s="12">
        <v>409.03</v>
      </c>
      <c r="H61" s="12">
        <v>2454.1799999999998</v>
      </c>
      <c r="I61" s="13">
        <f t="shared" si="1"/>
        <v>6.5288285698460796E-3</v>
      </c>
    </row>
    <row r="62" spans="1:9" x14ac:dyDescent="0.25">
      <c r="A62" s="10" t="s">
        <v>221</v>
      </c>
      <c r="B62" s="11" t="s">
        <v>222</v>
      </c>
      <c r="C62" s="10" t="s">
        <v>223</v>
      </c>
      <c r="D62" s="11" t="s">
        <v>60</v>
      </c>
      <c r="E62" s="11" t="s">
        <v>61</v>
      </c>
      <c r="F62" s="12">
        <v>1</v>
      </c>
      <c r="G62" s="12">
        <v>403.76</v>
      </c>
      <c r="H62" s="12">
        <v>403.76</v>
      </c>
      <c r="I62" s="13">
        <f t="shared" si="1"/>
        <v>1.0741183708452733E-3</v>
      </c>
    </row>
    <row r="63" spans="1:9" x14ac:dyDescent="0.25">
      <c r="A63" s="5" t="s">
        <v>224</v>
      </c>
      <c r="B63" s="6" t="s">
        <v>8</v>
      </c>
      <c r="C63" s="7"/>
      <c r="D63" s="7"/>
      <c r="E63" s="7"/>
      <c r="F63" s="7"/>
      <c r="G63" s="7"/>
      <c r="H63" s="8">
        <f>SUM(H64+H82)</f>
        <v>16398.010000000002</v>
      </c>
      <c r="I63" s="9">
        <f>SUM(I64+I82)</f>
        <v>4.3623449044740692E-2</v>
      </c>
    </row>
    <row r="64" spans="1:9" x14ac:dyDescent="0.25">
      <c r="A64" s="14" t="s">
        <v>0</v>
      </c>
      <c r="B64" s="15" t="s">
        <v>225</v>
      </c>
      <c r="C64" s="16"/>
      <c r="D64" s="16"/>
      <c r="E64" s="16"/>
      <c r="F64" s="16"/>
      <c r="G64" s="16"/>
      <c r="H64" s="17">
        <f>SUM(H65:H81)</f>
        <v>13311.630000000003</v>
      </c>
      <c r="I64" s="18">
        <f>SUM(I65:I81)</f>
        <v>3.5412785637247542E-2</v>
      </c>
    </row>
    <row r="65" spans="1:9" ht="18" x14ac:dyDescent="0.25">
      <c r="A65" s="19" t="s">
        <v>1</v>
      </c>
      <c r="B65" s="11" t="s">
        <v>226</v>
      </c>
      <c r="C65" s="10" t="s">
        <v>227</v>
      </c>
      <c r="D65" s="11" t="s">
        <v>55</v>
      </c>
      <c r="E65" s="11" t="s">
        <v>61</v>
      </c>
      <c r="F65" s="12">
        <v>1</v>
      </c>
      <c r="G65" s="12">
        <v>419.78</v>
      </c>
      <c r="H65" s="12">
        <v>419.78</v>
      </c>
      <c r="I65" s="13">
        <f t="shared" ref="I65:I122" si="2">H65/$I$125</f>
        <v>1.1167362039662891E-3</v>
      </c>
    </row>
    <row r="66" spans="1:9" ht="27" x14ac:dyDescent="0.25">
      <c r="A66" s="19" t="s">
        <v>2</v>
      </c>
      <c r="B66" s="11" t="s">
        <v>228</v>
      </c>
      <c r="C66" s="10" t="s">
        <v>229</v>
      </c>
      <c r="D66" s="11" t="s">
        <v>55</v>
      </c>
      <c r="E66" s="11" t="s">
        <v>100</v>
      </c>
      <c r="F66" s="12">
        <v>20</v>
      </c>
      <c r="G66" s="12">
        <v>34.61</v>
      </c>
      <c r="H66" s="12">
        <v>692.2</v>
      </c>
      <c r="I66" s="13">
        <f t="shared" si="2"/>
        <v>1.8414521901602395E-3</v>
      </c>
    </row>
    <row r="67" spans="1:9" ht="27" x14ac:dyDescent="0.25">
      <c r="A67" s="19" t="s">
        <v>3</v>
      </c>
      <c r="B67" s="11" t="s">
        <v>230</v>
      </c>
      <c r="C67" s="10" t="s">
        <v>231</v>
      </c>
      <c r="D67" s="11" t="s">
        <v>55</v>
      </c>
      <c r="E67" s="11" t="s">
        <v>100</v>
      </c>
      <c r="F67" s="12">
        <v>10</v>
      </c>
      <c r="G67" s="12">
        <v>48.67</v>
      </c>
      <c r="H67" s="12">
        <v>486.7</v>
      </c>
      <c r="I67" s="13">
        <f t="shared" si="2"/>
        <v>1.2947627578026417E-3</v>
      </c>
    </row>
    <row r="68" spans="1:9" ht="18" x14ac:dyDescent="0.25">
      <c r="A68" s="19" t="s">
        <v>4</v>
      </c>
      <c r="B68" s="11" t="s">
        <v>232</v>
      </c>
      <c r="C68" s="10" t="s">
        <v>233</v>
      </c>
      <c r="D68" s="11" t="s">
        <v>55</v>
      </c>
      <c r="E68" s="11" t="s">
        <v>61</v>
      </c>
      <c r="F68" s="12">
        <v>1</v>
      </c>
      <c r="G68" s="12">
        <v>574.58000000000004</v>
      </c>
      <c r="H68" s="12">
        <v>574.58000000000004</v>
      </c>
      <c r="I68" s="13">
        <f t="shared" si="2"/>
        <v>1.5285489734502607E-3</v>
      </c>
    </row>
    <row r="69" spans="1:9" ht="27" x14ac:dyDescent="0.25">
      <c r="A69" s="19" t="s">
        <v>5</v>
      </c>
      <c r="B69" s="11" t="s">
        <v>234</v>
      </c>
      <c r="C69" s="10" t="s">
        <v>235</v>
      </c>
      <c r="D69" s="11" t="s">
        <v>55</v>
      </c>
      <c r="E69" s="11" t="s">
        <v>61</v>
      </c>
      <c r="F69" s="12">
        <v>3</v>
      </c>
      <c r="G69" s="12">
        <v>211.7</v>
      </c>
      <c r="H69" s="12">
        <v>635.1</v>
      </c>
      <c r="I69" s="13">
        <f t="shared" si="2"/>
        <v>1.6895496763518754E-3</v>
      </c>
    </row>
    <row r="70" spans="1:9" ht="27" x14ac:dyDescent="0.25">
      <c r="A70" s="19" t="s">
        <v>6</v>
      </c>
      <c r="B70" s="11" t="s">
        <v>236</v>
      </c>
      <c r="C70" s="10" t="s">
        <v>237</v>
      </c>
      <c r="D70" s="11" t="s">
        <v>55</v>
      </c>
      <c r="E70" s="11" t="s">
        <v>61</v>
      </c>
      <c r="F70" s="12">
        <v>1</v>
      </c>
      <c r="G70" s="12">
        <v>288.83999999999997</v>
      </c>
      <c r="H70" s="12">
        <v>288.83999999999997</v>
      </c>
      <c r="I70" s="13">
        <f t="shared" si="2"/>
        <v>7.6839793499838707E-4</v>
      </c>
    </row>
    <row r="71" spans="1:9" ht="18" x14ac:dyDescent="0.25">
      <c r="A71" s="19" t="s">
        <v>7</v>
      </c>
      <c r="B71" s="11" t="s">
        <v>238</v>
      </c>
      <c r="C71" s="10" t="s">
        <v>239</v>
      </c>
      <c r="D71" s="11" t="s">
        <v>55</v>
      </c>
      <c r="E71" s="11" t="s">
        <v>61</v>
      </c>
      <c r="F71" s="12">
        <v>2</v>
      </c>
      <c r="G71" s="12">
        <v>569.70000000000005</v>
      </c>
      <c r="H71" s="12">
        <v>1139.4000000000001</v>
      </c>
      <c r="I71" s="13">
        <f t="shared" si="2"/>
        <v>3.0311335242250463E-3</v>
      </c>
    </row>
    <row r="72" spans="1:9" ht="18" x14ac:dyDescent="0.25">
      <c r="A72" s="19" t="s">
        <v>9</v>
      </c>
      <c r="B72" s="11" t="s">
        <v>240</v>
      </c>
      <c r="C72" s="10" t="s">
        <v>241</v>
      </c>
      <c r="D72" s="11" t="s">
        <v>55</v>
      </c>
      <c r="E72" s="11" t="s">
        <v>61</v>
      </c>
      <c r="F72" s="12">
        <v>4</v>
      </c>
      <c r="G72" s="12">
        <v>106.14</v>
      </c>
      <c r="H72" s="12">
        <v>424.56</v>
      </c>
      <c r="I72" s="13">
        <f t="shared" si="2"/>
        <v>1.1294523863831713E-3</v>
      </c>
    </row>
    <row r="73" spans="1:9" ht="36" x14ac:dyDescent="0.25">
      <c r="A73" s="19" t="s">
        <v>10</v>
      </c>
      <c r="B73" s="11" t="s">
        <v>242</v>
      </c>
      <c r="C73" s="10" t="s">
        <v>243</v>
      </c>
      <c r="D73" s="11" t="s">
        <v>55</v>
      </c>
      <c r="E73" s="11" t="s">
        <v>61</v>
      </c>
      <c r="F73" s="12">
        <v>1</v>
      </c>
      <c r="G73" s="12">
        <v>794.95</v>
      </c>
      <c r="H73" s="12">
        <v>794.95</v>
      </c>
      <c r="I73" s="13">
        <f t="shared" si="2"/>
        <v>2.1147969063390385E-3</v>
      </c>
    </row>
    <row r="74" spans="1:9" x14ac:dyDescent="0.25">
      <c r="A74" s="19" t="s">
        <v>11</v>
      </c>
      <c r="B74" s="11" t="s">
        <v>244</v>
      </c>
      <c r="C74" s="10" t="s">
        <v>245</v>
      </c>
      <c r="D74" s="11" t="s">
        <v>60</v>
      </c>
      <c r="E74" s="11" t="s">
        <v>61</v>
      </c>
      <c r="F74" s="12">
        <v>6</v>
      </c>
      <c r="G74" s="12">
        <v>119.24</v>
      </c>
      <c r="H74" s="12">
        <v>715.44</v>
      </c>
      <c r="I74" s="13">
        <f t="shared" si="2"/>
        <v>1.9032773113670063E-3</v>
      </c>
    </row>
    <row r="75" spans="1:9" ht="27" x14ac:dyDescent="0.25">
      <c r="A75" s="19" t="s">
        <v>12</v>
      </c>
      <c r="B75" s="11" t="s">
        <v>246</v>
      </c>
      <c r="C75" s="10" t="s">
        <v>247</v>
      </c>
      <c r="D75" s="11" t="s">
        <v>55</v>
      </c>
      <c r="E75" s="11" t="s">
        <v>100</v>
      </c>
      <c r="F75" s="12">
        <v>30</v>
      </c>
      <c r="G75" s="12">
        <v>66.31</v>
      </c>
      <c r="H75" s="12">
        <v>1989.3</v>
      </c>
      <c r="I75" s="13">
        <f t="shared" si="2"/>
        <v>5.2921133225740597E-3</v>
      </c>
    </row>
    <row r="76" spans="1:9" x14ac:dyDescent="0.25">
      <c r="A76" s="19" t="s">
        <v>13</v>
      </c>
      <c r="B76" s="11" t="s">
        <v>248</v>
      </c>
      <c r="C76" s="10" t="s">
        <v>249</v>
      </c>
      <c r="D76" s="11" t="s">
        <v>46</v>
      </c>
      <c r="E76" s="11" t="s">
        <v>51</v>
      </c>
      <c r="F76" s="12">
        <v>10</v>
      </c>
      <c r="G76" s="12">
        <v>72.650000000000006</v>
      </c>
      <c r="H76" s="12">
        <v>726.5</v>
      </c>
      <c r="I76" s="13">
        <f t="shared" si="2"/>
        <v>1.9327001100136001E-3</v>
      </c>
    </row>
    <row r="77" spans="1:9" x14ac:dyDescent="0.25">
      <c r="A77" s="19" t="s">
        <v>14</v>
      </c>
      <c r="B77" s="11" t="s">
        <v>250</v>
      </c>
      <c r="C77" s="10" t="s">
        <v>251</v>
      </c>
      <c r="D77" s="11" t="s">
        <v>46</v>
      </c>
      <c r="E77" s="11" t="s">
        <v>252</v>
      </c>
      <c r="F77" s="12">
        <v>9</v>
      </c>
      <c r="G77" s="12">
        <v>120.28</v>
      </c>
      <c r="H77" s="12">
        <v>1082.52</v>
      </c>
      <c r="I77" s="13">
        <f t="shared" si="2"/>
        <v>2.8798162740425633E-3</v>
      </c>
    </row>
    <row r="78" spans="1:9" x14ac:dyDescent="0.25">
      <c r="A78" s="19" t="s">
        <v>15</v>
      </c>
      <c r="B78" s="11" t="s">
        <v>253</v>
      </c>
      <c r="C78" s="10" t="s">
        <v>254</v>
      </c>
      <c r="D78" s="11" t="s">
        <v>60</v>
      </c>
      <c r="E78" s="11" t="s">
        <v>61</v>
      </c>
      <c r="F78" s="12">
        <v>10</v>
      </c>
      <c r="G78" s="12">
        <v>69.84</v>
      </c>
      <c r="H78" s="12">
        <v>698.4</v>
      </c>
      <c r="I78" s="13">
        <f t="shared" si="2"/>
        <v>1.8579459832532667E-3</v>
      </c>
    </row>
    <row r="79" spans="1:9" ht="18" x14ac:dyDescent="0.25">
      <c r="A79" s="19" t="s">
        <v>16</v>
      </c>
      <c r="B79" s="11" t="s">
        <v>255</v>
      </c>
      <c r="C79" s="10" t="s">
        <v>256</v>
      </c>
      <c r="D79" s="11" t="s">
        <v>55</v>
      </c>
      <c r="E79" s="11" t="s">
        <v>61</v>
      </c>
      <c r="F79" s="12">
        <v>8</v>
      </c>
      <c r="G79" s="12">
        <v>237.82</v>
      </c>
      <c r="H79" s="12">
        <v>1902.56</v>
      </c>
      <c r="I79" s="13">
        <f t="shared" si="2"/>
        <v>5.0613598366241906E-3</v>
      </c>
    </row>
    <row r="80" spans="1:9" x14ac:dyDescent="0.25">
      <c r="A80" s="19" t="s">
        <v>17</v>
      </c>
      <c r="B80" s="11" t="s">
        <v>257</v>
      </c>
      <c r="C80" s="10" t="s">
        <v>258</v>
      </c>
      <c r="D80" s="11" t="s">
        <v>46</v>
      </c>
      <c r="E80" s="11" t="s">
        <v>51</v>
      </c>
      <c r="F80" s="12">
        <v>8</v>
      </c>
      <c r="G80" s="12">
        <v>51.16</v>
      </c>
      <c r="H80" s="12">
        <v>409.28</v>
      </c>
      <c r="I80" s="13">
        <f t="shared" si="2"/>
        <v>1.0888031672764847E-3</v>
      </c>
    </row>
    <row r="81" spans="1:9" ht="18" x14ac:dyDescent="0.25">
      <c r="A81" s="19" t="s">
        <v>18</v>
      </c>
      <c r="B81" s="11" t="s">
        <v>259</v>
      </c>
      <c r="C81" s="10" t="s">
        <v>260</v>
      </c>
      <c r="D81" s="11" t="s">
        <v>181</v>
      </c>
      <c r="E81" s="11" t="s">
        <v>51</v>
      </c>
      <c r="F81" s="12">
        <v>7</v>
      </c>
      <c r="G81" s="12">
        <v>47.36</v>
      </c>
      <c r="H81" s="12">
        <v>331.52</v>
      </c>
      <c r="I81" s="13">
        <f t="shared" si="2"/>
        <v>8.8193907841942003E-4</v>
      </c>
    </row>
    <row r="82" spans="1:9" x14ac:dyDescent="0.25">
      <c r="A82" s="14" t="s">
        <v>19</v>
      </c>
      <c r="B82" s="15" t="s">
        <v>261</v>
      </c>
      <c r="C82" s="16"/>
      <c r="D82" s="16"/>
      <c r="E82" s="16"/>
      <c r="F82" s="16"/>
      <c r="G82" s="16"/>
      <c r="H82" s="17">
        <f>SUM(H83:H89)</f>
        <v>3086.3799999999997</v>
      </c>
      <c r="I82" s="18">
        <f>SUM(I83:I89)</f>
        <v>8.2106634074931521E-3</v>
      </c>
    </row>
    <row r="83" spans="1:9" ht="18" x14ac:dyDescent="0.25">
      <c r="A83" s="19" t="s">
        <v>20</v>
      </c>
      <c r="B83" s="11" t="s">
        <v>262</v>
      </c>
      <c r="C83" s="10" t="s">
        <v>263</v>
      </c>
      <c r="D83" s="11" t="s">
        <v>46</v>
      </c>
      <c r="E83" s="11" t="s">
        <v>51</v>
      </c>
      <c r="F83" s="12">
        <v>1</v>
      </c>
      <c r="G83" s="12">
        <v>282.26</v>
      </c>
      <c r="H83" s="12">
        <v>282.26</v>
      </c>
      <c r="I83" s="13">
        <f t="shared" si="2"/>
        <v>7.5089323200610973E-4</v>
      </c>
    </row>
    <row r="84" spans="1:9" ht="18" x14ac:dyDescent="0.25">
      <c r="A84" s="19" t="s">
        <v>21</v>
      </c>
      <c r="B84" s="11" t="s">
        <v>264</v>
      </c>
      <c r="C84" s="10" t="s">
        <v>265</v>
      </c>
      <c r="D84" s="11" t="s">
        <v>46</v>
      </c>
      <c r="E84" s="11" t="s">
        <v>51</v>
      </c>
      <c r="F84" s="12">
        <v>2</v>
      </c>
      <c r="G84" s="12">
        <v>292.51</v>
      </c>
      <c r="H84" s="12">
        <v>585.02</v>
      </c>
      <c r="I84" s="13">
        <f t="shared" si="2"/>
        <v>1.5563223927875516E-3</v>
      </c>
    </row>
    <row r="85" spans="1:9" x14ac:dyDescent="0.25">
      <c r="A85" s="19" t="s">
        <v>22</v>
      </c>
      <c r="B85" s="11" t="s">
        <v>266</v>
      </c>
      <c r="C85" s="10" t="s">
        <v>267</v>
      </c>
      <c r="D85" s="11" t="s">
        <v>46</v>
      </c>
      <c r="E85" s="11" t="s">
        <v>51</v>
      </c>
      <c r="F85" s="12">
        <v>2</v>
      </c>
      <c r="G85" s="12">
        <v>485.16</v>
      </c>
      <c r="H85" s="12">
        <v>970.32</v>
      </c>
      <c r="I85" s="13">
        <f t="shared" si="2"/>
        <v>2.581331824842941E-3</v>
      </c>
    </row>
    <row r="86" spans="1:9" x14ac:dyDescent="0.25">
      <c r="A86" s="19" t="s">
        <v>23</v>
      </c>
      <c r="B86" s="11" t="s">
        <v>268</v>
      </c>
      <c r="C86" s="10" t="s">
        <v>269</v>
      </c>
      <c r="D86" s="11" t="s">
        <v>46</v>
      </c>
      <c r="E86" s="11" t="s">
        <v>177</v>
      </c>
      <c r="F86" s="12">
        <v>5</v>
      </c>
      <c r="G86" s="12">
        <v>42.06</v>
      </c>
      <c r="H86" s="12">
        <v>210.3</v>
      </c>
      <c r="I86" s="13">
        <f t="shared" si="2"/>
        <v>5.5945882055865117E-4</v>
      </c>
    </row>
    <row r="87" spans="1:9" ht="18" x14ac:dyDescent="0.25">
      <c r="A87" s="19" t="s">
        <v>24</v>
      </c>
      <c r="B87" s="11" t="s">
        <v>270</v>
      </c>
      <c r="C87" s="10" t="s">
        <v>271</v>
      </c>
      <c r="D87" s="11" t="s">
        <v>46</v>
      </c>
      <c r="E87" s="11" t="s">
        <v>51</v>
      </c>
      <c r="F87" s="12">
        <v>5</v>
      </c>
      <c r="G87" s="12">
        <v>69.53</v>
      </c>
      <c r="H87" s="12">
        <v>347.65</v>
      </c>
      <c r="I87" s="13">
        <f t="shared" si="2"/>
        <v>9.2484954335337645E-4</v>
      </c>
    </row>
    <row r="88" spans="1:9" x14ac:dyDescent="0.25">
      <c r="A88" s="19" t="s">
        <v>25</v>
      </c>
      <c r="B88" s="11" t="s">
        <v>272</v>
      </c>
      <c r="C88" s="10" t="s">
        <v>273</v>
      </c>
      <c r="D88" s="11" t="s">
        <v>46</v>
      </c>
      <c r="E88" s="11" t="s">
        <v>51</v>
      </c>
      <c r="F88" s="12">
        <v>9</v>
      </c>
      <c r="G88" s="12">
        <v>67.22</v>
      </c>
      <c r="H88" s="12">
        <v>604.98</v>
      </c>
      <c r="I88" s="13">
        <f t="shared" si="2"/>
        <v>1.6094217653902653E-3</v>
      </c>
    </row>
    <row r="89" spans="1:9" x14ac:dyDescent="0.25">
      <c r="A89" s="19" t="s">
        <v>26</v>
      </c>
      <c r="B89" s="11" t="s">
        <v>274</v>
      </c>
      <c r="C89" s="10" t="s">
        <v>275</v>
      </c>
      <c r="D89" s="11" t="s">
        <v>55</v>
      </c>
      <c r="E89" s="11" t="s">
        <v>61</v>
      </c>
      <c r="F89" s="12">
        <v>1</v>
      </c>
      <c r="G89" s="12">
        <v>85.85</v>
      </c>
      <c r="H89" s="12">
        <v>85.85</v>
      </c>
      <c r="I89" s="13">
        <f t="shared" si="2"/>
        <v>2.2838582855425678E-4</v>
      </c>
    </row>
    <row r="90" spans="1:9" x14ac:dyDescent="0.25">
      <c r="A90" s="5" t="s">
        <v>276</v>
      </c>
      <c r="B90" s="6" t="s">
        <v>277</v>
      </c>
      <c r="C90" s="7"/>
      <c r="D90" s="7"/>
      <c r="E90" s="7"/>
      <c r="F90" s="7"/>
      <c r="G90" s="7"/>
      <c r="H90" s="8">
        <f>SUM(H91:H103)</f>
        <v>54839.64</v>
      </c>
      <c r="I90" s="9">
        <f>SUM(I91:I103)</f>
        <v>0.14588930249291976</v>
      </c>
    </row>
    <row r="91" spans="1:9" x14ac:dyDescent="0.25">
      <c r="A91" s="10" t="s">
        <v>278</v>
      </c>
      <c r="B91" s="11" t="s">
        <v>279</v>
      </c>
      <c r="C91" s="10" t="s">
        <v>280</v>
      </c>
      <c r="D91" s="11" t="s">
        <v>41</v>
      </c>
      <c r="E91" s="11" t="s">
        <v>202</v>
      </c>
      <c r="F91" s="12">
        <v>1</v>
      </c>
      <c r="G91" s="12">
        <v>7201.91</v>
      </c>
      <c r="H91" s="12">
        <v>7201.91</v>
      </c>
      <c r="I91" s="13">
        <f t="shared" si="2"/>
        <v>1.9159163453968404E-2</v>
      </c>
    </row>
    <row r="92" spans="1:9" ht="18" x14ac:dyDescent="0.25">
      <c r="A92" s="10" t="s">
        <v>281</v>
      </c>
      <c r="B92" s="11" t="s">
        <v>282</v>
      </c>
      <c r="C92" s="10" t="s">
        <v>283</v>
      </c>
      <c r="D92" s="11" t="s">
        <v>41</v>
      </c>
      <c r="E92" s="11" t="s">
        <v>61</v>
      </c>
      <c r="F92" s="12">
        <v>8</v>
      </c>
      <c r="G92" s="12">
        <v>62.5</v>
      </c>
      <c r="H92" s="12">
        <v>500</v>
      </c>
      <c r="I92" s="13">
        <f t="shared" si="2"/>
        <v>1.3301446042763936E-3</v>
      </c>
    </row>
    <row r="93" spans="1:9" ht="18" x14ac:dyDescent="0.25">
      <c r="A93" s="10" t="s">
        <v>284</v>
      </c>
      <c r="B93" s="11" t="s">
        <v>285</v>
      </c>
      <c r="C93" s="10" t="s">
        <v>286</v>
      </c>
      <c r="D93" s="11" t="s">
        <v>41</v>
      </c>
      <c r="E93" s="11" t="s">
        <v>61</v>
      </c>
      <c r="F93" s="12">
        <v>72</v>
      </c>
      <c r="G93" s="12">
        <v>85.4</v>
      </c>
      <c r="H93" s="12">
        <v>6148.8</v>
      </c>
      <c r="I93" s="13">
        <f t="shared" si="2"/>
        <v>1.635758628554938E-2</v>
      </c>
    </row>
    <row r="94" spans="1:9" x14ac:dyDescent="0.25">
      <c r="A94" s="10" t="s">
        <v>287</v>
      </c>
      <c r="B94" s="11" t="s">
        <v>288</v>
      </c>
      <c r="C94" s="10" t="s">
        <v>289</v>
      </c>
      <c r="D94" s="11" t="s">
        <v>60</v>
      </c>
      <c r="E94" s="11" t="s">
        <v>61</v>
      </c>
      <c r="F94" s="12">
        <v>2</v>
      </c>
      <c r="G94" s="12">
        <v>566.32000000000005</v>
      </c>
      <c r="H94" s="12">
        <v>1132.6400000000001</v>
      </c>
      <c r="I94" s="13">
        <f t="shared" si="2"/>
        <v>3.0131499691752293E-3</v>
      </c>
    </row>
    <row r="95" spans="1:9" x14ac:dyDescent="0.25">
      <c r="A95" s="10" t="s">
        <v>290</v>
      </c>
      <c r="B95" s="11" t="s">
        <v>291</v>
      </c>
      <c r="C95" s="10" t="s">
        <v>292</v>
      </c>
      <c r="D95" s="11" t="s">
        <v>60</v>
      </c>
      <c r="E95" s="11" t="s">
        <v>61</v>
      </c>
      <c r="F95" s="12">
        <v>28</v>
      </c>
      <c r="G95" s="12">
        <v>138.91999999999999</v>
      </c>
      <c r="H95" s="12">
        <v>3889.76</v>
      </c>
      <c r="I95" s="13">
        <f t="shared" si="2"/>
        <v>1.0347886551860291E-2</v>
      </c>
    </row>
    <row r="96" spans="1:9" x14ac:dyDescent="0.25">
      <c r="A96" s="10" t="s">
        <v>293</v>
      </c>
      <c r="B96" s="11" t="s">
        <v>294</v>
      </c>
      <c r="C96" s="10" t="s">
        <v>295</v>
      </c>
      <c r="D96" s="11" t="s">
        <v>46</v>
      </c>
      <c r="E96" s="11" t="s">
        <v>51</v>
      </c>
      <c r="F96" s="12">
        <v>40</v>
      </c>
      <c r="G96" s="12">
        <v>3.49</v>
      </c>
      <c r="H96" s="12">
        <v>139.6</v>
      </c>
      <c r="I96" s="13">
        <f t="shared" si="2"/>
        <v>3.7137637351396908E-4</v>
      </c>
    </row>
    <row r="97" spans="1:9" x14ac:dyDescent="0.25">
      <c r="A97" s="10" t="s">
        <v>296</v>
      </c>
      <c r="B97" s="11" t="s">
        <v>297</v>
      </c>
      <c r="C97" s="10" t="s">
        <v>298</v>
      </c>
      <c r="D97" s="11" t="s">
        <v>60</v>
      </c>
      <c r="E97" s="11" t="s">
        <v>61</v>
      </c>
      <c r="F97" s="12">
        <v>2</v>
      </c>
      <c r="G97" s="12">
        <v>2811.46</v>
      </c>
      <c r="H97" s="12">
        <v>5622.92</v>
      </c>
      <c r="I97" s="13">
        <f t="shared" si="2"/>
        <v>1.495859339655564E-2</v>
      </c>
    </row>
    <row r="98" spans="1:9" ht="18" x14ac:dyDescent="0.25">
      <c r="A98" s="10" t="s">
        <v>299</v>
      </c>
      <c r="B98" s="11" t="s">
        <v>300</v>
      </c>
      <c r="C98" s="10" t="s">
        <v>301</v>
      </c>
      <c r="D98" s="11" t="s">
        <v>41</v>
      </c>
      <c r="E98" s="11" t="s">
        <v>61</v>
      </c>
      <c r="F98" s="12">
        <v>126</v>
      </c>
      <c r="G98" s="12">
        <v>166.42</v>
      </c>
      <c r="H98" s="12">
        <v>20968.919999999998</v>
      </c>
      <c r="I98" s="13">
        <f t="shared" si="2"/>
        <v>5.578339159100671E-2</v>
      </c>
    </row>
    <row r="99" spans="1:9" ht="18" x14ac:dyDescent="0.25">
      <c r="A99" s="10" t="s">
        <v>302</v>
      </c>
      <c r="B99" s="11" t="s">
        <v>303</v>
      </c>
      <c r="C99" s="10" t="s">
        <v>304</v>
      </c>
      <c r="D99" s="11" t="s">
        <v>55</v>
      </c>
      <c r="E99" s="11" t="s">
        <v>61</v>
      </c>
      <c r="F99" s="12">
        <v>10</v>
      </c>
      <c r="G99" s="12">
        <v>26.01</v>
      </c>
      <c r="H99" s="12">
        <v>260.10000000000002</v>
      </c>
      <c r="I99" s="13">
        <f t="shared" si="2"/>
        <v>6.9194122314458002E-4</v>
      </c>
    </row>
    <row r="100" spans="1:9" ht="27" x14ac:dyDescent="0.25">
      <c r="A100" s="10" t="s">
        <v>305</v>
      </c>
      <c r="B100" s="11" t="s">
        <v>306</v>
      </c>
      <c r="C100" s="10" t="s">
        <v>307</v>
      </c>
      <c r="D100" s="11" t="s">
        <v>188</v>
      </c>
      <c r="E100" s="11" t="s">
        <v>61</v>
      </c>
      <c r="F100" s="12">
        <v>6</v>
      </c>
      <c r="G100" s="12">
        <v>92.43</v>
      </c>
      <c r="H100" s="12">
        <v>554.58000000000004</v>
      </c>
      <c r="I100" s="13">
        <f t="shared" si="2"/>
        <v>1.475343189279205E-3</v>
      </c>
    </row>
    <row r="101" spans="1:9" x14ac:dyDescent="0.25">
      <c r="A101" s="10" t="s">
        <v>308</v>
      </c>
      <c r="B101" s="11" t="s">
        <v>309</v>
      </c>
      <c r="C101" s="10" t="s">
        <v>310</v>
      </c>
      <c r="D101" s="11" t="s">
        <v>60</v>
      </c>
      <c r="E101" s="11" t="s">
        <v>100</v>
      </c>
      <c r="F101" s="12">
        <v>120</v>
      </c>
      <c r="G101" s="12">
        <v>60.67</v>
      </c>
      <c r="H101" s="12">
        <v>7280.4</v>
      </c>
      <c r="I101" s="13">
        <f t="shared" si="2"/>
        <v>1.9367969553947713E-2</v>
      </c>
    </row>
    <row r="102" spans="1:9" ht="18" x14ac:dyDescent="0.25">
      <c r="A102" s="10" t="s">
        <v>311</v>
      </c>
      <c r="B102" s="11" t="s">
        <v>312</v>
      </c>
      <c r="C102" s="10" t="s">
        <v>313</v>
      </c>
      <c r="D102" s="11" t="s">
        <v>181</v>
      </c>
      <c r="E102" s="11" t="s">
        <v>51</v>
      </c>
      <c r="F102" s="12">
        <v>1</v>
      </c>
      <c r="G102" s="12">
        <v>483.69</v>
      </c>
      <c r="H102" s="12">
        <v>483.69</v>
      </c>
      <c r="I102" s="13">
        <f t="shared" si="2"/>
        <v>1.2867552872848978E-3</v>
      </c>
    </row>
    <row r="103" spans="1:9" x14ac:dyDescent="0.25">
      <c r="A103" s="10" t="s">
        <v>314</v>
      </c>
      <c r="B103" s="11" t="s">
        <v>315</v>
      </c>
      <c r="C103" s="10" t="s">
        <v>316</v>
      </c>
      <c r="D103" s="11" t="s">
        <v>46</v>
      </c>
      <c r="E103" s="11" t="s">
        <v>51</v>
      </c>
      <c r="F103" s="12">
        <v>8</v>
      </c>
      <c r="G103" s="12">
        <v>82.04</v>
      </c>
      <c r="H103" s="12">
        <v>656.32</v>
      </c>
      <c r="I103" s="13">
        <f t="shared" si="2"/>
        <v>1.7460010133573656E-3</v>
      </c>
    </row>
    <row r="104" spans="1:9" x14ac:dyDescent="0.25">
      <c r="A104" s="5" t="s">
        <v>317</v>
      </c>
      <c r="B104" s="6" t="s">
        <v>318</v>
      </c>
      <c r="C104" s="7"/>
      <c r="D104" s="7"/>
      <c r="E104" s="7"/>
      <c r="F104" s="7"/>
      <c r="G104" s="7"/>
      <c r="H104" s="8">
        <f>SUM(H105:H106)</f>
        <v>30331</v>
      </c>
      <c r="I104" s="9">
        <f>SUM(I105:I106)</f>
        <v>8.0689231984614598E-2</v>
      </c>
    </row>
    <row r="105" spans="1:9" x14ac:dyDescent="0.25">
      <c r="A105" s="10" t="s">
        <v>319</v>
      </c>
      <c r="B105" s="11" t="s">
        <v>320</v>
      </c>
      <c r="C105" s="10" t="s">
        <v>321</v>
      </c>
      <c r="D105" s="11" t="s">
        <v>46</v>
      </c>
      <c r="E105" s="11" t="s">
        <v>126</v>
      </c>
      <c r="F105" s="12">
        <v>500</v>
      </c>
      <c r="G105" s="12">
        <v>11.03</v>
      </c>
      <c r="H105" s="12">
        <v>5515</v>
      </c>
      <c r="I105" s="13">
        <f t="shared" si="2"/>
        <v>1.4671494985168622E-2</v>
      </c>
    </row>
    <row r="106" spans="1:9" x14ac:dyDescent="0.25">
      <c r="A106" s="10" t="s">
        <v>322</v>
      </c>
      <c r="B106" s="11" t="s">
        <v>323</v>
      </c>
      <c r="C106" s="10" t="s">
        <v>324</v>
      </c>
      <c r="D106" s="11" t="s">
        <v>46</v>
      </c>
      <c r="E106" s="11" t="s">
        <v>252</v>
      </c>
      <c r="F106" s="12">
        <v>80</v>
      </c>
      <c r="G106" s="12">
        <v>310.2</v>
      </c>
      <c r="H106" s="12">
        <v>24816</v>
      </c>
      <c r="I106" s="13">
        <f t="shared" si="2"/>
        <v>6.6017736999445978E-2</v>
      </c>
    </row>
    <row r="107" spans="1:9" x14ac:dyDescent="0.25">
      <c r="A107" s="5" t="s">
        <v>325</v>
      </c>
      <c r="B107" s="6" t="s">
        <v>326</v>
      </c>
      <c r="C107" s="7"/>
      <c r="D107" s="7"/>
      <c r="E107" s="7"/>
      <c r="F107" s="7"/>
      <c r="G107" s="7"/>
      <c r="H107" s="8">
        <f>SUM(H108:H115)</f>
        <v>19169.090000000004</v>
      </c>
      <c r="I107" s="9">
        <f>SUM(I108:I115)</f>
        <v>5.0995323264777161E-2</v>
      </c>
    </row>
    <row r="108" spans="1:9" x14ac:dyDescent="0.25">
      <c r="A108" s="10" t="s">
        <v>327</v>
      </c>
      <c r="B108" s="11" t="s">
        <v>328</v>
      </c>
      <c r="C108" s="10" t="s">
        <v>329</v>
      </c>
      <c r="D108" s="11" t="s">
        <v>188</v>
      </c>
      <c r="E108" s="11" t="s">
        <v>61</v>
      </c>
      <c r="F108" s="12">
        <v>22</v>
      </c>
      <c r="G108" s="12">
        <v>69.28</v>
      </c>
      <c r="H108" s="12">
        <v>1524.16</v>
      </c>
      <c r="I108" s="13">
        <f t="shared" si="2"/>
        <v>4.0547064001078166E-3</v>
      </c>
    </row>
    <row r="109" spans="1:9" x14ac:dyDescent="0.25">
      <c r="A109" s="10" t="s">
        <v>330</v>
      </c>
      <c r="B109" s="11" t="s">
        <v>331</v>
      </c>
      <c r="C109" s="10" t="s">
        <v>332</v>
      </c>
      <c r="D109" s="11" t="s">
        <v>46</v>
      </c>
      <c r="E109" s="11" t="s">
        <v>333</v>
      </c>
      <c r="F109" s="12">
        <v>57.44</v>
      </c>
      <c r="G109" s="12">
        <v>110.88</v>
      </c>
      <c r="H109" s="12">
        <v>6368.95</v>
      </c>
      <c r="I109" s="13">
        <f t="shared" si="2"/>
        <v>1.6943248954812275E-2</v>
      </c>
    </row>
    <row r="110" spans="1:9" x14ac:dyDescent="0.25">
      <c r="A110" s="10" t="s">
        <v>334</v>
      </c>
      <c r="B110" s="11" t="s">
        <v>335</v>
      </c>
      <c r="C110" s="10" t="s">
        <v>336</v>
      </c>
      <c r="D110" s="11" t="s">
        <v>46</v>
      </c>
      <c r="E110" s="11" t="s">
        <v>333</v>
      </c>
      <c r="F110" s="12">
        <v>71.67</v>
      </c>
      <c r="G110" s="12">
        <v>108.8</v>
      </c>
      <c r="H110" s="12">
        <v>7797.7</v>
      </c>
      <c r="I110" s="13">
        <f t="shared" si="2"/>
        <v>2.0744137161532068E-2</v>
      </c>
    </row>
    <row r="111" spans="1:9" ht="18" x14ac:dyDescent="0.25">
      <c r="A111" s="10" t="s">
        <v>337</v>
      </c>
      <c r="B111" s="11" t="s">
        <v>338</v>
      </c>
      <c r="C111" s="10" t="s">
        <v>339</v>
      </c>
      <c r="D111" s="11" t="s">
        <v>46</v>
      </c>
      <c r="E111" s="11" t="s">
        <v>51</v>
      </c>
      <c r="F111" s="12">
        <v>45</v>
      </c>
      <c r="G111" s="12">
        <v>7.74</v>
      </c>
      <c r="H111" s="12">
        <v>348.3</v>
      </c>
      <c r="I111" s="13">
        <f t="shared" si="2"/>
        <v>9.2657873133893587E-4</v>
      </c>
    </row>
    <row r="112" spans="1:9" x14ac:dyDescent="0.25">
      <c r="A112" s="21" t="s">
        <v>340</v>
      </c>
      <c r="B112" s="22" t="s">
        <v>341</v>
      </c>
      <c r="C112" s="21" t="s">
        <v>342</v>
      </c>
      <c r="D112" s="22" t="s">
        <v>60</v>
      </c>
      <c r="E112" s="22" t="s">
        <v>61</v>
      </c>
      <c r="F112" s="23">
        <v>45</v>
      </c>
      <c r="G112" s="23">
        <v>11.5</v>
      </c>
      <c r="H112" s="23">
        <v>517.5</v>
      </c>
      <c r="I112" s="24">
        <f t="shared" si="2"/>
        <v>1.3766996654260674E-3</v>
      </c>
    </row>
    <row r="113" spans="1:9" ht="18" x14ac:dyDescent="0.25">
      <c r="A113" s="29" t="s">
        <v>343</v>
      </c>
      <c r="B113" s="30" t="s">
        <v>344</v>
      </c>
      <c r="C113" s="29" t="s">
        <v>345</v>
      </c>
      <c r="D113" s="30" t="s">
        <v>55</v>
      </c>
      <c r="E113" s="30" t="s">
        <v>61</v>
      </c>
      <c r="F113" s="31">
        <v>22</v>
      </c>
      <c r="G113" s="31">
        <v>53.73</v>
      </c>
      <c r="H113" s="31">
        <v>1182.06</v>
      </c>
      <c r="I113" s="32">
        <f t="shared" si="2"/>
        <v>3.1446214618619079E-3</v>
      </c>
    </row>
    <row r="114" spans="1:9" x14ac:dyDescent="0.25">
      <c r="A114" s="29" t="s">
        <v>346</v>
      </c>
      <c r="B114" s="30" t="s">
        <v>347</v>
      </c>
      <c r="C114" s="29" t="s">
        <v>348</v>
      </c>
      <c r="D114" s="30" t="s">
        <v>55</v>
      </c>
      <c r="E114" s="30" t="s">
        <v>56</v>
      </c>
      <c r="F114" s="31">
        <v>14.8</v>
      </c>
      <c r="G114" s="31">
        <v>60.17</v>
      </c>
      <c r="H114" s="31">
        <v>890.52</v>
      </c>
      <c r="I114" s="32">
        <f t="shared" si="2"/>
        <v>2.3690407460004283E-3</v>
      </c>
    </row>
    <row r="115" spans="1:9" x14ac:dyDescent="0.25">
      <c r="A115" s="29" t="s">
        <v>349</v>
      </c>
      <c r="B115" s="30" t="s">
        <v>350</v>
      </c>
      <c r="C115" s="29" t="s">
        <v>351</v>
      </c>
      <c r="D115" s="30" t="s">
        <v>55</v>
      </c>
      <c r="E115" s="30" t="s">
        <v>56</v>
      </c>
      <c r="F115" s="31">
        <v>14.8</v>
      </c>
      <c r="G115" s="31">
        <v>36.479999999999997</v>
      </c>
      <c r="H115" s="31">
        <v>539.9</v>
      </c>
      <c r="I115" s="32">
        <f t="shared" si="2"/>
        <v>1.4362901436976499E-3</v>
      </c>
    </row>
    <row r="116" spans="1:9" x14ac:dyDescent="0.25">
      <c r="A116" s="33" t="s">
        <v>352</v>
      </c>
      <c r="B116" s="34" t="s">
        <v>353</v>
      </c>
      <c r="C116" s="35"/>
      <c r="D116" s="35"/>
      <c r="E116" s="35"/>
      <c r="F116" s="35"/>
      <c r="G116" s="35"/>
      <c r="H116" s="36">
        <f>SUM(H117:H120)</f>
        <v>1838.72</v>
      </c>
      <c r="I116" s="37">
        <f>SUM(I117:I120)</f>
        <v>4.8915269735501808E-3</v>
      </c>
    </row>
    <row r="117" spans="1:9" x14ac:dyDescent="0.25">
      <c r="A117" s="29" t="s">
        <v>354</v>
      </c>
      <c r="B117" s="30" t="s">
        <v>355</v>
      </c>
      <c r="C117" s="29" t="s">
        <v>356</v>
      </c>
      <c r="D117" s="30" t="s">
        <v>55</v>
      </c>
      <c r="E117" s="30" t="s">
        <v>61</v>
      </c>
      <c r="F117" s="31">
        <v>4</v>
      </c>
      <c r="G117" s="31">
        <v>373.84</v>
      </c>
      <c r="H117" s="31">
        <v>1495.36</v>
      </c>
      <c r="I117" s="32">
        <f t="shared" si="2"/>
        <v>3.9780900709014957E-3</v>
      </c>
    </row>
    <row r="118" spans="1:9" x14ac:dyDescent="0.25">
      <c r="A118" s="29" t="s">
        <v>357</v>
      </c>
      <c r="B118" s="30" t="s">
        <v>358</v>
      </c>
      <c r="C118" s="29" t="s">
        <v>359</v>
      </c>
      <c r="D118" s="30" t="s">
        <v>188</v>
      </c>
      <c r="E118" s="30" t="s">
        <v>61</v>
      </c>
      <c r="F118" s="31">
        <v>4</v>
      </c>
      <c r="G118" s="31">
        <v>45.06</v>
      </c>
      <c r="H118" s="31">
        <v>180.24</v>
      </c>
      <c r="I118" s="32">
        <f t="shared" si="2"/>
        <v>4.7949052694955442E-4</v>
      </c>
    </row>
    <row r="119" spans="1:9" x14ac:dyDescent="0.25">
      <c r="A119" s="29" t="s">
        <v>360</v>
      </c>
      <c r="B119" s="30" t="s">
        <v>361</v>
      </c>
      <c r="C119" s="29" t="s">
        <v>362</v>
      </c>
      <c r="D119" s="30" t="s">
        <v>46</v>
      </c>
      <c r="E119" s="30" t="s">
        <v>51</v>
      </c>
      <c r="F119" s="31">
        <v>4</v>
      </c>
      <c r="G119" s="31">
        <v>17.239999999999998</v>
      </c>
      <c r="H119" s="31">
        <v>68.959999999999994</v>
      </c>
      <c r="I119" s="32">
        <f t="shared" si="2"/>
        <v>1.8345354382180021E-4</v>
      </c>
    </row>
    <row r="120" spans="1:9" x14ac:dyDescent="0.25">
      <c r="A120" s="29" t="s">
        <v>363</v>
      </c>
      <c r="B120" s="30" t="s">
        <v>364</v>
      </c>
      <c r="C120" s="29" t="s">
        <v>365</v>
      </c>
      <c r="D120" s="30" t="s">
        <v>60</v>
      </c>
      <c r="E120" s="30" t="s">
        <v>61</v>
      </c>
      <c r="F120" s="31">
        <v>4</v>
      </c>
      <c r="G120" s="31">
        <v>23.54</v>
      </c>
      <c r="H120" s="31">
        <v>94.16</v>
      </c>
      <c r="I120" s="32">
        <f t="shared" si="2"/>
        <v>2.5049283187733048E-4</v>
      </c>
    </row>
    <row r="121" spans="1:9" x14ac:dyDescent="0.25">
      <c r="A121" s="33" t="s">
        <v>366</v>
      </c>
      <c r="B121" s="34" t="s">
        <v>367</v>
      </c>
      <c r="C121" s="35"/>
      <c r="D121" s="35"/>
      <c r="E121" s="35"/>
      <c r="F121" s="35"/>
      <c r="G121" s="35"/>
      <c r="H121" s="36">
        <f>SUM(H122)</f>
        <v>3388.17</v>
      </c>
      <c r="I121" s="37">
        <f>SUM(I122)</f>
        <v>9.0135120877422974E-3</v>
      </c>
    </row>
    <row r="122" spans="1:9" x14ac:dyDescent="0.25">
      <c r="A122" s="29" t="s">
        <v>368</v>
      </c>
      <c r="B122" s="30" t="s">
        <v>369</v>
      </c>
      <c r="C122" s="29" t="s">
        <v>370</v>
      </c>
      <c r="D122" s="30" t="s">
        <v>60</v>
      </c>
      <c r="E122" s="30" t="s">
        <v>61</v>
      </c>
      <c r="F122" s="31">
        <v>1</v>
      </c>
      <c r="G122" s="31">
        <v>3388.17</v>
      </c>
      <c r="H122" s="31">
        <v>3388.17</v>
      </c>
      <c r="I122" s="32">
        <f t="shared" si="2"/>
        <v>9.0135120877422974E-3</v>
      </c>
    </row>
    <row r="123" spans="1:9" x14ac:dyDescent="0.25">
      <c r="A123" s="25"/>
      <c r="B123" s="25"/>
      <c r="C123" s="25"/>
      <c r="D123" s="25"/>
      <c r="E123" s="25"/>
      <c r="F123" s="25"/>
      <c r="G123" s="25"/>
      <c r="H123" s="25"/>
      <c r="I123" s="20">
        <f>SUM(I3,I9,I15,I20,I26,I33,I41,I45,I63,,I90,I104,I107,I116,I121)</f>
        <v>1.0000000000000002</v>
      </c>
    </row>
    <row r="124" spans="1:9" x14ac:dyDescent="0.25">
      <c r="A124" s="25"/>
      <c r="B124" s="25"/>
      <c r="C124" s="25"/>
      <c r="D124" s="25"/>
      <c r="E124" s="25"/>
      <c r="F124" s="25"/>
      <c r="G124" s="26" t="s">
        <v>371</v>
      </c>
      <c r="H124" s="27"/>
      <c r="I124" s="28">
        <f>I125*0.2624</f>
        <v>98635.89235200001</v>
      </c>
    </row>
    <row r="125" spans="1:9" x14ac:dyDescent="0.25">
      <c r="A125" s="25"/>
      <c r="B125" s="25"/>
      <c r="C125" s="25"/>
      <c r="D125" s="25"/>
      <c r="E125" s="25"/>
      <c r="F125" s="25"/>
      <c r="G125" s="26" t="s">
        <v>372</v>
      </c>
      <c r="H125" s="27"/>
      <c r="I125" s="28">
        <f>SUM(H3,H9,H15,H20,H26,H33,H41,H45,H63,H90,H104,H107,H116,H121)</f>
        <v>375898.98</v>
      </c>
    </row>
    <row r="126" spans="1:9" x14ac:dyDescent="0.25">
      <c r="A126" s="25"/>
      <c r="B126" s="25"/>
      <c r="C126" s="25"/>
      <c r="D126" s="25"/>
      <c r="E126" s="25"/>
      <c r="F126" s="25"/>
      <c r="G126" s="26" t="s">
        <v>373</v>
      </c>
      <c r="H126" s="27"/>
      <c r="I126" s="28">
        <f>SUM(I124:I125)</f>
        <v>474534.87235199998</v>
      </c>
    </row>
  </sheetData>
  <mergeCells count="22">
    <mergeCell ref="G126:H126"/>
    <mergeCell ref="B64:G64"/>
    <mergeCell ref="B107:G107"/>
    <mergeCell ref="B116:G116"/>
    <mergeCell ref="B121:G121"/>
    <mergeCell ref="G124:H124"/>
    <mergeCell ref="G125:H125"/>
    <mergeCell ref="B52:G52"/>
    <mergeCell ref="B63:G63"/>
    <mergeCell ref="B82:G82"/>
    <mergeCell ref="B90:G90"/>
    <mergeCell ref="B104:G104"/>
    <mergeCell ref="B26:G26"/>
    <mergeCell ref="B33:G33"/>
    <mergeCell ref="B41:G41"/>
    <mergeCell ref="B45:G45"/>
    <mergeCell ref="B46:G46"/>
    <mergeCell ref="A1:I1"/>
    <mergeCell ref="B3:G3"/>
    <mergeCell ref="B9:G9"/>
    <mergeCell ref="B15:G15"/>
    <mergeCell ref="B20:G20"/>
  </mergeCells>
  <printOptions horizontalCentered="1"/>
  <pageMargins left="0.47244094488188981" right="0.47244094488188981" top="0.6692913385826772" bottom="0.47244094488188981" header="0" footer="0"/>
  <pageSetup scale="87" fitToHeight="0" orientation="landscape" r:id="rId1"/>
  <rowBreaks count="3" manualBreakCount="3">
    <brk id="31" max="8" man="1"/>
    <brk id="59" max="8" man="1"/>
    <brk id="8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orcamento</vt:lpstr>
      <vt:lpstr>orcamento!Area_de_impressao</vt:lpstr>
      <vt:lpstr>JR_PAGE_ANCHOR_0_1</vt:lpstr>
      <vt:lpstr>orcamento!Titulos_de_impressao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2022-05-25T12:40:28Z</dcterms:modified>
</cp:coreProperties>
</file>